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I:\externe\CCPA\Daten\Strommarkt\Risk\"/>
    </mc:Choice>
  </mc:AlternateContent>
  <xr:revisionPtr revIDLastSave="0" documentId="13_ncr:1_{AA50344E-8DDF-462D-985E-02C4D6F57E96}" xr6:coauthVersionLast="47" xr6:coauthVersionMax="47" xr10:uidLastSave="{00000000-0000-0000-0000-000000000000}"/>
  <bookViews>
    <workbookView xWindow="-120" yWindow="-120" windowWidth="29040" windowHeight="15840" tabRatio="684" xr2:uid="{00000000-000D-0000-FFFF-FFFF00000000}"/>
  </bookViews>
  <sheets>
    <sheet name="Margin Calls" sheetId="12" r:id="rId1"/>
    <sheet name="Margin Calculation Parameters" sheetId="17" r:id="rId2"/>
    <sheet name="Margin Requirement Calc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4" i="10" l="1"/>
  <c r="B404" i="10"/>
  <c r="A404" i="10"/>
  <c r="C403" i="10"/>
  <c r="B403" i="10"/>
  <c r="A403" i="10"/>
  <c r="C402" i="10"/>
  <c r="B402" i="10"/>
  <c r="A402" i="10"/>
  <c r="C401" i="10"/>
  <c r="B401" i="10"/>
  <c r="A401" i="10"/>
  <c r="C400" i="10"/>
  <c r="B400" i="10"/>
  <c r="A400" i="10"/>
  <c r="C399" i="10"/>
  <c r="B399" i="10"/>
  <c r="A399" i="10"/>
  <c r="C398" i="10"/>
  <c r="B398" i="10"/>
  <c r="A398" i="10"/>
  <c r="C397" i="10"/>
  <c r="B397" i="10"/>
  <c r="A397" i="10"/>
  <c r="C396" i="10"/>
  <c r="B396" i="10"/>
  <c r="A396" i="10"/>
  <c r="C395" i="10"/>
  <c r="B395" i="10"/>
  <c r="A395" i="10"/>
  <c r="C394" i="10"/>
  <c r="B394" i="10"/>
  <c r="A394" i="10"/>
  <c r="C393" i="10"/>
  <c r="B393" i="10"/>
  <c r="A393" i="10"/>
  <c r="C392" i="10"/>
  <c r="B392" i="10"/>
  <c r="A392" i="10"/>
  <c r="C391" i="10"/>
  <c r="B391" i="10"/>
  <c r="A391" i="10"/>
  <c r="C390" i="10"/>
  <c r="B390" i="10"/>
  <c r="A390" i="10"/>
  <c r="C389" i="10"/>
  <c r="B389" i="10"/>
  <c r="A389" i="10"/>
  <c r="C388" i="10"/>
  <c r="B388" i="10"/>
  <c r="A388" i="10"/>
  <c r="C387" i="10"/>
  <c r="B387" i="10"/>
  <c r="A387" i="10"/>
  <c r="C386" i="10"/>
  <c r="B386" i="10"/>
  <c r="A386" i="10"/>
  <c r="C385" i="10"/>
  <c r="B385" i="10"/>
  <c r="A385" i="10"/>
  <c r="C384" i="10"/>
  <c r="B384" i="10"/>
  <c r="A384" i="10"/>
  <c r="C383" i="10"/>
  <c r="B383" i="10"/>
  <c r="A383" i="10"/>
  <c r="C382" i="10"/>
  <c r="B382" i="10"/>
  <c r="A382" i="10"/>
  <c r="C381" i="10"/>
  <c r="B381" i="10"/>
  <c r="A381" i="10"/>
  <c r="C380" i="10"/>
  <c r="B380" i="10"/>
  <c r="A380" i="10"/>
  <c r="C379" i="10"/>
  <c r="B379" i="10"/>
  <c r="A379" i="10"/>
  <c r="C378" i="10"/>
  <c r="B378" i="10"/>
  <c r="A378" i="10"/>
  <c r="C377" i="10"/>
  <c r="B377" i="10"/>
  <c r="A377" i="10"/>
  <c r="C376" i="10"/>
  <c r="B376" i="10"/>
  <c r="A376" i="10"/>
  <c r="C375" i="10"/>
  <c r="B375" i="10"/>
  <c r="A375" i="10"/>
  <c r="C374" i="10"/>
  <c r="B374" i="10"/>
  <c r="A374" i="10"/>
  <c r="C373" i="10"/>
  <c r="B373" i="10"/>
  <c r="A373" i="10"/>
  <c r="C372" i="10"/>
  <c r="B372" i="10"/>
  <c r="A372" i="10"/>
  <c r="C371" i="10"/>
  <c r="B371" i="10"/>
  <c r="A371" i="10"/>
  <c r="C370" i="10"/>
  <c r="B370" i="10"/>
  <c r="A370" i="10"/>
  <c r="C369" i="10"/>
  <c r="B369" i="10"/>
  <c r="A369" i="10"/>
  <c r="C368" i="10"/>
  <c r="B368" i="10"/>
  <c r="A368" i="10"/>
  <c r="C367" i="10"/>
  <c r="B367" i="10"/>
  <c r="A367" i="10"/>
  <c r="C366" i="10"/>
  <c r="B366" i="10"/>
  <c r="A366" i="10"/>
  <c r="C365" i="10"/>
  <c r="B365" i="10"/>
  <c r="A365" i="10"/>
  <c r="C364" i="10"/>
  <c r="B364" i="10"/>
  <c r="A364" i="10"/>
  <c r="C363" i="10"/>
  <c r="B363" i="10"/>
  <c r="A363" i="10"/>
  <c r="C362" i="10"/>
  <c r="B362" i="10"/>
  <c r="A362" i="10"/>
  <c r="C361" i="10"/>
  <c r="B361" i="10"/>
  <c r="A361" i="10"/>
  <c r="C360" i="10"/>
  <c r="B360" i="10"/>
  <c r="A360" i="10"/>
  <c r="C359" i="10"/>
  <c r="B359" i="10"/>
  <c r="A359" i="10"/>
  <c r="C358" i="10"/>
  <c r="B358" i="10"/>
  <c r="A358" i="10"/>
  <c r="C357" i="10"/>
  <c r="B357" i="10"/>
  <c r="A357" i="10"/>
  <c r="C356" i="10"/>
  <c r="B356" i="10"/>
  <c r="A356" i="10"/>
  <c r="C355" i="10"/>
  <c r="B355" i="10"/>
  <c r="A355" i="10"/>
  <c r="C354" i="10"/>
  <c r="B354" i="10"/>
  <c r="A354" i="10"/>
  <c r="C353" i="10"/>
  <c r="B353" i="10"/>
  <c r="A353" i="10"/>
  <c r="C352" i="10"/>
  <c r="B352" i="10"/>
  <c r="A352" i="10"/>
  <c r="C351" i="10"/>
  <c r="B351" i="10"/>
  <c r="A351" i="10"/>
  <c r="C350" i="10"/>
  <c r="B350" i="10"/>
  <c r="A350" i="10"/>
  <c r="C349" i="10"/>
  <c r="B349" i="10"/>
  <c r="A349" i="10"/>
  <c r="C348" i="10"/>
  <c r="B348" i="10"/>
  <c r="A348" i="10"/>
  <c r="C347" i="10"/>
  <c r="B347" i="10"/>
  <c r="A347" i="10"/>
  <c r="C346" i="10"/>
  <c r="B346" i="10"/>
  <c r="A346" i="10"/>
  <c r="C345" i="10"/>
  <c r="B345" i="10"/>
  <c r="A345" i="10"/>
  <c r="C344" i="10"/>
  <c r="B344" i="10"/>
  <c r="A344" i="10"/>
  <c r="C343" i="10"/>
  <c r="B343" i="10"/>
  <c r="A343" i="10"/>
  <c r="C342" i="10"/>
  <c r="B342" i="10"/>
  <c r="A342" i="10"/>
  <c r="C341" i="10"/>
  <c r="B341" i="10"/>
  <c r="A341" i="10"/>
  <c r="C340" i="10"/>
  <c r="B340" i="10"/>
  <c r="A340" i="10"/>
  <c r="C339" i="10"/>
  <c r="B339" i="10"/>
  <c r="A339" i="10"/>
  <c r="C338" i="10"/>
  <c r="B338" i="10"/>
  <c r="A338" i="10"/>
  <c r="C337" i="10"/>
  <c r="B337" i="10"/>
  <c r="A337" i="10"/>
  <c r="C336" i="10"/>
  <c r="B336" i="10"/>
  <c r="A336" i="10"/>
  <c r="C335" i="10"/>
  <c r="B335" i="10"/>
  <c r="A335" i="10"/>
  <c r="C334" i="10"/>
  <c r="B334" i="10"/>
  <c r="A334" i="10"/>
  <c r="C333" i="10"/>
  <c r="B333" i="10"/>
  <c r="A333" i="10"/>
  <c r="C332" i="10"/>
  <c r="B332" i="10"/>
  <c r="A332" i="10"/>
  <c r="C331" i="10"/>
  <c r="B331" i="10"/>
  <c r="A331" i="10"/>
  <c r="C330" i="10"/>
  <c r="B330" i="10"/>
  <c r="A330" i="10"/>
  <c r="C329" i="10"/>
  <c r="B329" i="10"/>
  <c r="A329" i="10"/>
  <c r="C328" i="10"/>
  <c r="B328" i="10"/>
  <c r="A328" i="10"/>
  <c r="C327" i="10"/>
  <c r="B327" i="10"/>
  <c r="A327" i="10"/>
  <c r="C326" i="10"/>
  <c r="B326" i="10"/>
  <c r="A326" i="10"/>
  <c r="C325" i="10"/>
  <c r="B325" i="10"/>
  <c r="A325" i="10"/>
  <c r="C324" i="10"/>
  <c r="B324" i="10"/>
  <c r="A324" i="10"/>
  <c r="C323" i="10"/>
  <c r="B323" i="10"/>
  <c r="A323" i="10"/>
  <c r="C322" i="10"/>
  <c r="B322" i="10"/>
  <c r="A322" i="10"/>
  <c r="C321" i="10"/>
  <c r="B321" i="10"/>
  <c r="A321" i="10"/>
  <c r="C320" i="10"/>
  <c r="B320" i="10"/>
  <c r="A320" i="10"/>
  <c r="C319" i="10"/>
  <c r="B319" i="10"/>
  <c r="A319" i="10"/>
  <c r="C318" i="10"/>
  <c r="B318" i="10"/>
  <c r="A318" i="10"/>
  <c r="C317" i="10"/>
  <c r="B317" i="10"/>
  <c r="A317" i="10"/>
  <c r="C316" i="10"/>
  <c r="B316" i="10"/>
  <c r="A316" i="10"/>
  <c r="C315" i="10"/>
  <c r="B315" i="10"/>
  <c r="A315" i="10"/>
  <c r="C314" i="10"/>
  <c r="B314" i="10"/>
  <c r="A314" i="10"/>
  <c r="C313" i="10"/>
  <c r="B313" i="10"/>
  <c r="A313" i="10"/>
  <c r="C312" i="10"/>
  <c r="B312" i="10"/>
  <c r="A312" i="10"/>
  <c r="C311" i="10"/>
  <c r="B311" i="10"/>
  <c r="A311" i="10"/>
  <c r="C310" i="10"/>
  <c r="B310" i="10"/>
  <c r="A310" i="10"/>
  <c r="C309" i="10"/>
  <c r="B309" i="10"/>
  <c r="A309" i="10"/>
  <c r="C308" i="10"/>
  <c r="B308" i="10"/>
  <c r="A308" i="10"/>
  <c r="C307" i="10"/>
  <c r="B307" i="10"/>
  <c r="A307" i="10"/>
  <c r="C306" i="10"/>
  <c r="B306" i="10"/>
  <c r="A306" i="10"/>
  <c r="C305" i="10"/>
  <c r="B305" i="10"/>
  <c r="A305" i="10"/>
  <c r="C304" i="10"/>
  <c r="B304" i="10"/>
  <c r="A304" i="10"/>
  <c r="C303" i="10"/>
  <c r="B303" i="10"/>
  <c r="A303" i="10"/>
  <c r="C302" i="10"/>
  <c r="B302" i="10"/>
  <c r="A302" i="10"/>
  <c r="C301" i="10"/>
  <c r="B301" i="10"/>
  <c r="A301" i="10"/>
  <c r="C300" i="10"/>
  <c r="B300" i="10"/>
  <c r="A300" i="10"/>
  <c r="C299" i="10"/>
  <c r="B299" i="10"/>
  <c r="A299" i="10"/>
  <c r="C298" i="10"/>
  <c r="B298" i="10"/>
  <c r="A298" i="10"/>
  <c r="C297" i="10"/>
  <c r="B297" i="10"/>
  <c r="A297" i="10"/>
  <c r="C296" i="10"/>
  <c r="B296" i="10"/>
  <c r="A296" i="10"/>
  <c r="C295" i="10"/>
  <c r="B295" i="10"/>
  <c r="A295" i="10"/>
  <c r="C294" i="10"/>
  <c r="B294" i="10"/>
  <c r="A294" i="10"/>
  <c r="C293" i="10"/>
  <c r="B293" i="10"/>
  <c r="A293" i="10"/>
  <c r="C292" i="10"/>
  <c r="B292" i="10"/>
  <c r="A292" i="10"/>
  <c r="C291" i="10"/>
  <c r="B291" i="10"/>
  <c r="A291" i="10"/>
  <c r="C290" i="10"/>
  <c r="B290" i="10"/>
  <c r="A290" i="10"/>
  <c r="C289" i="10"/>
  <c r="B289" i="10"/>
  <c r="A289" i="10"/>
  <c r="C288" i="10"/>
  <c r="B288" i="10"/>
  <c r="A288" i="10"/>
  <c r="C287" i="10"/>
  <c r="B287" i="10"/>
  <c r="A287" i="10"/>
  <c r="C286" i="10"/>
  <c r="B286" i="10"/>
  <c r="A286" i="10"/>
  <c r="C285" i="10"/>
  <c r="B285" i="10"/>
  <c r="A285" i="10"/>
  <c r="C284" i="10"/>
  <c r="B284" i="10"/>
  <c r="A284" i="10"/>
  <c r="C283" i="10"/>
  <c r="B283" i="10"/>
  <c r="A283" i="10"/>
  <c r="C282" i="10"/>
  <c r="B282" i="10"/>
  <c r="A282" i="10"/>
  <c r="C281" i="10"/>
  <c r="B281" i="10"/>
  <c r="A281" i="10"/>
  <c r="C280" i="10"/>
  <c r="B280" i="10"/>
  <c r="A280" i="10"/>
  <c r="C279" i="10"/>
  <c r="B279" i="10"/>
  <c r="A279" i="10"/>
  <c r="C278" i="10"/>
  <c r="B278" i="10"/>
  <c r="A278" i="10"/>
  <c r="C277" i="10"/>
  <c r="B277" i="10"/>
  <c r="A277" i="10"/>
  <c r="C276" i="10"/>
  <c r="B276" i="10"/>
  <c r="A276" i="10"/>
  <c r="C275" i="10"/>
  <c r="B275" i="10"/>
  <c r="A275" i="10"/>
  <c r="C274" i="10"/>
  <c r="B274" i="10"/>
  <c r="A274" i="10"/>
  <c r="C273" i="10"/>
  <c r="B273" i="10"/>
  <c r="A273" i="10"/>
  <c r="C272" i="10"/>
  <c r="B272" i="10"/>
  <c r="A272" i="10"/>
  <c r="C271" i="10"/>
  <c r="B271" i="10"/>
  <c r="A271" i="10"/>
  <c r="C270" i="10"/>
  <c r="B270" i="10"/>
  <c r="A270" i="10"/>
  <c r="C269" i="10"/>
  <c r="B269" i="10"/>
  <c r="A269" i="10"/>
  <c r="C268" i="10"/>
  <c r="B268" i="10"/>
  <c r="A268" i="10"/>
  <c r="C267" i="10"/>
  <c r="B267" i="10"/>
  <c r="A267" i="10"/>
  <c r="C266" i="10"/>
  <c r="B266" i="10"/>
  <c r="A266" i="10"/>
  <c r="C265" i="10"/>
  <c r="B265" i="10"/>
  <c r="A265" i="10"/>
  <c r="C264" i="10"/>
  <c r="B264" i="10"/>
  <c r="A264" i="10"/>
  <c r="C263" i="10"/>
  <c r="B263" i="10"/>
  <c r="A263" i="10"/>
  <c r="C262" i="10"/>
  <c r="B262" i="10"/>
  <c r="A262" i="10"/>
  <c r="C261" i="10"/>
  <c r="B261" i="10"/>
  <c r="A261" i="10"/>
  <c r="C260" i="10"/>
  <c r="B260" i="10"/>
  <c r="A260" i="10"/>
  <c r="C259" i="10"/>
  <c r="B259" i="10"/>
  <c r="A259" i="10"/>
  <c r="C258" i="10"/>
  <c r="B258" i="10"/>
  <c r="A258" i="10"/>
  <c r="C257" i="10"/>
  <c r="B257" i="10"/>
  <c r="A257" i="10"/>
  <c r="C256" i="10"/>
  <c r="B256" i="10"/>
  <c r="A256" i="10"/>
  <c r="C255" i="10"/>
  <c r="B255" i="10"/>
  <c r="A255" i="10"/>
  <c r="C254" i="10"/>
  <c r="B254" i="10"/>
  <c r="A254" i="10"/>
  <c r="C253" i="10"/>
  <c r="B253" i="10"/>
  <c r="A253" i="10"/>
  <c r="C252" i="10"/>
  <c r="B252" i="10"/>
  <c r="A252" i="10"/>
  <c r="C251" i="10"/>
  <c r="B251" i="10"/>
  <c r="A251" i="10"/>
  <c r="C250" i="10"/>
  <c r="B250" i="10"/>
  <c r="A250" i="10"/>
  <c r="C249" i="10"/>
  <c r="B249" i="10"/>
  <c r="A249" i="10"/>
  <c r="C248" i="10"/>
  <c r="B248" i="10"/>
  <c r="A248" i="10"/>
  <c r="C247" i="10"/>
  <c r="B247" i="10"/>
  <c r="A247" i="10"/>
  <c r="C246" i="10"/>
  <c r="B246" i="10"/>
  <c r="A246" i="10"/>
  <c r="C245" i="10"/>
  <c r="B245" i="10"/>
  <c r="A245" i="10"/>
  <c r="C244" i="10"/>
  <c r="B244" i="10"/>
  <c r="A244" i="10"/>
  <c r="C243" i="10"/>
  <c r="B243" i="10"/>
  <c r="A243" i="10"/>
  <c r="C242" i="10"/>
  <c r="B242" i="10"/>
  <c r="A242" i="10"/>
  <c r="C241" i="10"/>
  <c r="B241" i="10"/>
  <c r="A241" i="10"/>
  <c r="C240" i="10"/>
  <c r="B240" i="10"/>
  <c r="A240" i="10"/>
  <c r="C239" i="10"/>
  <c r="B239" i="10"/>
  <c r="A239" i="10"/>
  <c r="C238" i="10"/>
  <c r="B238" i="10"/>
  <c r="A238" i="10"/>
  <c r="C237" i="10"/>
  <c r="B237" i="10"/>
  <c r="A237" i="10"/>
  <c r="C236" i="10"/>
  <c r="B236" i="10"/>
  <c r="A236" i="10"/>
  <c r="C235" i="10"/>
  <c r="B235" i="10"/>
  <c r="A235" i="10"/>
  <c r="C234" i="10"/>
  <c r="B234" i="10"/>
  <c r="A234" i="10"/>
  <c r="C233" i="10"/>
  <c r="B233" i="10"/>
  <c r="A233" i="10"/>
  <c r="C232" i="10"/>
  <c r="B232" i="10"/>
  <c r="A232" i="10"/>
  <c r="C231" i="10"/>
  <c r="B231" i="10"/>
  <c r="A231" i="10"/>
  <c r="C230" i="10"/>
  <c r="B230" i="10"/>
  <c r="A230" i="10"/>
  <c r="C229" i="10"/>
  <c r="B229" i="10"/>
  <c r="A229" i="10"/>
  <c r="C228" i="10"/>
  <c r="B228" i="10"/>
  <c r="A228" i="10"/>
  <c r="C227" i="10"/>
  <c r="B227" i="10"/>
  <c r="A227" i="10"/>
  <c r="C226" i="10"/>
  <c r="B226" i="10"/>
  <c r="A226" i="10"/>
  <c r="C225" i="10"/>
  <c r="B225" i="10"/>
  <c r="A225" i="10"/>
  <c r="C224" i="10"/>
  <c r="B224" i="10"/>
  <c r="A224" i="10"/>
  <c r="C223" i="10"/>
  <c r="B223" i="10"/>
  <c r="A223" i="10"/>
  <c r="C222" i="10"/>
  <c r="B222" i="10"/>
  <c r="A222" i="10"/>
  <c r="C221" i="10"/>
  <c r="B221" i="10"/>
  <c r="A221" i="10"/>
  <c r="C220" i="10"/>
  <c r="B220" i="10"/>
  <c r="A220" i="10"/>
  <c r="C219" i="10"/>
  <c r="B219" i="10"/>
  <c r="A219" i="10"/>
  <c r="C218" i="10"/>
  <c r="B218" i="10"/>
  <c r="A218" i="10"/>
  <c r="C217" i="10"/>
  <c r="B217" i="10"/>
  <c r="A217" i="10"/>
  <c r="C216" i="10"/>
  <c r="B216" i="10"/>
  <c r="A216" i="10"/>
  <c r="C215" i="10"/>
  <c r="B215" i="10"/>
  <c r="A215" i="10"/>
  <c r="C214" i="10"/>
  <c r="B214" i="10"/>
  <c r="A214" i="10"/>
  <c r="C213" i="10"/>
  <c r="B213" i="10"/>
  <c r="A213" i="10"/>
  <c r="C212" i="10"/>
  <c r="B212" i="10"/>
  <c r="A212" i="10"/>
  <c r="C211" i="10"/>
  <c r="B211" i="10"/>
  <c r="A211" i="10"/>
  <c r="C210" i="10"/>
  <c r="B210" i="10"/>
  <c r="A210" i="10"/>
  <c r="C209" i="10"/>
  <c r="B209" i="10"/>
  <c r="A209" i="10"/>
  <c r="C208" i="10"/>
  <c r="B208" i="10"/>
  <c r="A208" i="10"/>
  <c r="C207" i="10"/>
  <c r="B207" i="10"/>
  <c r="A207" i="10"/>
  <c r="C206" i="10"/>
  <c r="B206" i="10"/>
  <c r="A206" i="10"/>
  <c r="C205" i="10"/>
  <c r="B205" i="10"/>
  <c r="A205" i="10"/>
  <c r="C204" i="10"/>
  <c r="B204" i="10"/>
  <c r="A204" i="10"/>
  <c r="C203" i="10"/>
  <c r="B203" i="10"/>
  <c r="A203" i="10"/>
  <c r="C202" i="10"/>
  <c r="B202" i="10"/>
  <c r="A202" i="10"/>
  <c r="C201" i="10"/>
  <c r="B201" i="10"/>
  <c r="A201" i="10"/>
  <c r="C200" i="10"/>
  <c r="B200" i="10"/>
  <c r="A200" i="10"/>
  <c r="C199" i="10"/>
  <c r="B199" i="10"/>
  <c r="A199" i="10"/>
  <c r="C198" i="10"/>
  <c r="B198" i="10"/>
  <c r="A198" i="10"/>
  <c r="C197" i="10"/>
  <c r="B197" i="10"/>
  <c r="A197" i="10"/>
  <c r="C196" i="10"/>
  <c r="B196" i="10"/>
  <c r="A196" i="10"/>
  <c r="C195" i="10"/>
  <c r="B195" i="10"/>
  <c r="A195" i="10"/>
  <c r="C194" i="10"/>
  <c r="B194" i="10"/>
  <c r="A194" i="10"/>
  <c r="C193" i="10"/>
  <c r="B193" i="10"/>
  <c r="A193" i="10"/>
  <c r="C192" i="10"/>
  <c r="B192" i="10"/>
  <c r="A192" i="10"/>
  <c r="C191" i="10"/>
  <c r="B191" i="10"/>
  <c r="A191" i="10"/>
  <c r="C190" i="10"/>
  <c r="B190" i="10"/>
  <c r="A190" i="10"/>
  <c r="C189" i="10"/>
  <c r="B189" i="10"/>
  <c r="A189" i="10"/>
  <c r="C188" i="10"/>
  <c r="B188" i="10"/>
  <c r="A188" i="10"/>
  <c r="C187" i="10"/>
  <c r="B187" i="10"/>
  <c r="A187" i="10"/>
  <c r="C186" i="10"/>
  <c r="B186" i="10"/>
  <c r="A186" i="10"/>
  <c r="C185" i="10"/>
  <c r="B185" i="10"/>
  <c r="A185" i="10"/>
  <c r="C184" i="10"/>
  <c r="B184" i="10"/>
  <c r="A184" i="10"/>
  <c r="C183" i="10"/>
  <c r="B183" i="10"/>
  <c r="A183" i="10"/>
  <c r="C182" i="10"/>
  <c r="B182" i="10"/>
  <c r="A182" i="10"/>
  <c r="C181" i="10"/>
  <c r="B181" i="10"/>
  <c r="A181" i="10"/>
  <c r="C180" i="10"/>
  <c r="B180" i="10"/>
  <c r="A180" i="10"/>
  <c r="C179" i="10"/>
  <c r="B179" i="10"/>
  <c r="A179" i="10"/>
  <c r="C178" i="10"/>
  <c r="B178" i="10"/>
  <c r="A178" i="10"/>
  <c r="C177" i="10"/>
  <c r="B177" i="10"/>
  <c r="A177" i="10"/>
  <c r="C176" i="10"/>
  <c r="B176" i="10"/>
  <c r="A176" i="10"/>
  <c r="C175" i="10"/>
  <c r="B175" i="10"/>
  <c r="A175" i="10"/>
  <c r="C174" i="10"/>
  <c r="B174" i="10"/>
  <c r="A174" i="10"/>
  <c r="C173" i="10"/>
  <c r="B173" i="10"/>
  <c r="A173" i="10"/>
  <c r="C172" i="10"/>
  <c r="B172" i="10"/>
  <c r="A172" i="10"/>
  <c r="C171" i="10"/>
  <c r="B171" i="10"/>
  <c r="A171" i="10"/>
  <c r="C170" i="10"/>
  <c r="B170" i="10"/>
  <c r="A170" i="10"/>
  <c r="C169" i="10"/>
  <c r="B169" i="10"/>
  <c r="A169" i="10"/>
  <c r="C168" i="10"/>
  <c r="B168" i="10"/>
  <c r="A168" i="10"/>
  <c r="C167" i="10"/>
  <c r="B167" i="10"/>
  <c r="A167" i="10"/>
  <c r="C166" i="10"/>
  <c r="B166" i="10"/>
  <c r="A166" i="10"/>
  <c r="C165" i="10"/>
  <c r="B165" i="10"/>
  <c r="A165" i="10"/>
  <c r="C164" i="10"/>
  <c r="B164" i="10"/>
  <c r="A164" i="10"/>
  <c r="C163" i="10"/>
  <c r="B163" i="10"/>
  <c r="A163" i="10"/>
  <c r="C162" i="10"/>
  <c r="B162" i="10"/>
  <c r="A162" i="10"/>
  <c r="C161" i="10"/>
  <c r="B161" i="10"/>
  <c r="A161" i="10"/>
  <c r="C160" i="10"/>
  <c r="B160" i="10"/>
  <c r="A160" i="10"/>
  <c r="C159" i="10"/>
  <c r="B159" i="10"/>
  <c r="A159" i="10"/>
  <c r="C158" i="10"/>
  <c r="B158" i="10"/>
  <c r="A158" i="10"/>
  <c r="C157" i="10"/>
  <c r="B157" i="10"/>
  <c r="A157" i="10"/>
  <c r="C156" i="10"/>
  <c r="B156" i="10"/>
  <c r="A156" i="10"/>
  <c r="C155" i="10"/>
  <c r="B155" i="10"/>
  <c r="A155" i="10"/>
  <c r="C154" i="10"/>
  <c r="B154" i="10"/>
  <c r="A154" i="10"/>
  <c r="C153" i="10"/>
  <c r="B153" i="10"/>
  <c r="A153" i="10"/>
  <c r="C152" i="10"/>
  <c r="B152" i="10"/>
  <c r="A152" i="10"/>
  <c r="C151" i="10"/>
  <c r="B151" i="10"/>
  <c r="A151" i="10"/>
  <c r="C150" i="10"/>
  <c r="B150" i="10"/>
  <c r="A150" i="10"/>
  <c r="C149" i="10"/>
  <c r="B149" i="10"/>
  <c r="A149" i="10"/>
  <c r="C148" i="10"/>
  <c r="B148" i="10"/>
  <c r="A148" i="10"/>
  <c r="C147" i="10"/>
  <c r="B147" i="10"/>
  <c r="A147" i="10"/>
  <c r="C146" i="10"/>
  <c r="B146" i="10"/>
  <c r="A146" i="10"/>
  <c r="C145" i="10"/>
  <c r="B145" i="10"/>
  <c r="A145" i="10"/>
  <c r="C144" i="10"/>
  <c r="B144" i="10"/>
  <c r="A144" i="10"/>
  <c r="C143" i="10"/>
  <c r="B143" i="10"/>
  <c r="A143" i="10"/>
  <c r="C142" i="10"/>
  <c r="B142" i="10"/>
  <c r="A142" i="10"/>
  <c r="C141" i="10"/>
  <c r="B141" i="10"/>
  <c r="A141" i="10"/>
  <c r="C140" i="10"/>
  <c r="B140" i="10"/>
  <c r="A140" i="10"/>
  <c r="C139" i="10"/>
  <c r="B139" i="10"/>
  <c r="A139" i="10"/>
  <c r="C138" i="10"/>
  <c r="B138" i="10"/>
  <c r="A138" i="10"/>
  <c r="C137" i="10"/>
  <c r="B137" i="10"/>
  <c r="A137" i="10"/>
  <c r="C136" i="10"/>
  <c r="B136" i="10"/>
  <c r="A136" i="10"/>
  <c r="C135" i="10"/>
  <c r="B135" i="10"/>
  <c r="A135" i="10"/>
  <c r="C134" i="10"/>
  <c r="B134" i="10"/>
  <c r="A134" i="10"/>
  <c r="C133" i="10"/>
  <c r="B133" i="10"/>
  <c r="A133" i="10"/>
  <c r="C132" i="10"/>
  <c r="B132" i="10"/>
  <c r="A132" i="10"/>
  <c r="C131" i="10"/>
  <c r="B131" i="10"/>
  <c r="A131" i="10"/>
  <c r="C130" i="10"/>
  <c r="B130" i="10"/>
  <c r="A130" i="10"/>
  <c r="C129" i="10"/>
  <c r="B129" i="10"/>
  <c r="A129" i="10"/>
  <c r="C128" i="10"/>
  <c r="B128" i="10"/>
  <c r="A128" i="10"/>
  <c r="C127" i="10"/>
  <c r="B127" i="10"/>
  <c r="A127" i="10"/>
  <c r="C126" i="10"/>
  <c r="B126" i="10"/>
  <c r="A126" i="10"/>
  <c r="C125" i="10"/>
  <c r="B125" i="10"/>
  <c r="A125" i="10"/>
  <c r="C124" i="10"/>
  <c r="B124" i="10"/>
  <c r="A124" i="10"/>
  <c r="C123" i="10"/>
  <c r="B123" i="10"/>
  <c r="A123" i="10"/>
  <c r="C122" i="10"/>
  <c r="B122" i="10"/>
  <c r="A122" i="10"/>
  <c r="C121" i="10"/>
  <c r="B121" i="10"/>
  <c r="A121" i="10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D6" i="10"/>
  <c r="D9" i="10"/>
  <c r="G5" i="12"/>
  <c r="F5" i="12"/>
  <c r="H5" i="10" l="1"/>
  <c r="K5" i="10" s="1"/>
  <c r="L5" i="10" s="1"/>
  <c r="F5" i="10"/>
  <c r="D5" i="10"/>
  <c r="D50" i="10"/>
  <c r="D51" i="10"/>
  <c r="D52" i="10"/>
  <c r="D53" i="10"/>
  <c r="D54" i="10"/>
  <c r="E54" i="10" s="1"/>
  <c r="F54" i="10" s="1"/>
  <c r="D55" i="10"/>
  <c r="D56" i="10"/>
  <c r="D57" i="10"/>
  <c r="D58" i="10"/>
  <c r="D59" i="10"/>
  <c r="D60" i="10"/>
  <c r="D61" i="10"/>
  <c r="D62" i="10"/>
  <c r="E62" i="10" s="1"/>
  <c r="F62" i="10" s="1"/>
  <c r="D63" i="10"/>
  <c r="D64" i="10"/>
  <c r="D65" i="10"/>
  <c r="D66" i="10"/>
  <c r="D67" i="10"/>
  <c r="D68" i="10"/>
  <c r="D69" i="10"/>
  <c r="D70" i="10"/>
  <c r="E70" i="10" s="1"/>
  <c r="F70" i="10" s="1"/>
  <c r="D71" i="10"/>
  <c r="D72" i="10"/>
  <c r="D73" i="10"/>
  <c r="D74" i="10"/>
  <c r="E74" i="10" s="1"/>
  <c r="F74" i="10" s="1"/>
  <c r="D75" i="10"/>
  <c r="D76" i="10"/>
  <c r="D77" i="10"/>
  <c r="D78" i="10"/>
  <c r="E78" i="10" s="1"/>
  <c r="F78" i="10" s="1"/>
  <c r="D79" i="10"/>
  <c r="D80" i="10"/>
  <c r="D81" i="10"/>
  <c r="D82" i="10"/>
  <c r="E82" i="10" s="1"/>
  <c r="F82" i="10" s="1"/>
  <c r="D83" i="10"/>
  <c r="D84" i="10"/>
  <c r="D85" i="10"/>
  <c r="D86" i="10"/>
  <c r="E86" i="10" s="1"/>
  <c r="F86" i="10" s="1"/>
  <c r="D87" i="10"/>
  <c r="D88" i="10"/>
  <c r="D89" i="10"/>
  <c r="D90" i="10"/>
  <c r="E90" i="10" s="1"/>
  <c r="F90" i="10" s="1"/>
  <c r="D91" i="10"/>
  <c r="D92" i="10"/>
  <c r="D93" i="10"/>
  <c r="D94" i="10"/>
  <c r="E94" i="10" s="1"/>
  <c r="F94" i="10" s="1"/>
  <c r="D95" i="10"/>
  <c r="D96" i="10"/>
  <c r="D97" i="10"/>
  <c r="D98" i="10"/>
  <c r="E98" i="10" s="1"/>
  <c r="F98" i="10" s="1"/>
  <c r="D99" i="10"/>
  <c r="D100" i="10"/>
  <c r="D101" i="10"/>
  <c r="D102" i="10"/>
  <c r="E102" i="10" s="1"/>
  <c r="F102" i="10" s="1"/>
  <c r="D103" i="10"/>
  <c r="D104" i="10"/>
  <c r="D105" i="10"/>
  <c r="D106" i="10"/>
  <c r="E106" i="10" s="1"/>
  <c r="F106" i="10" s="1"/>
  <c r="D107" i="10"/>
  <c r="D108" i="10"/>
  <c r="D109" i="10"/>
  <c r="D110" i="10"/>
  <c r="E110" i="10" s="1"/>
  <c r="F110" i="10" s="1"/>
  <c r="D111" i="10"/>
  <c r="D112" i="10"/>
  <c r="D113" i="10"/>
  <c r="D114" i="10"/>
  <c r="E114" i="10" s="1"/>
  <c r="F114" i="10" s="1"/>
  <c r="D115" i="10"/>
  <c r="D116" i="10"/>
  <c r="D117" i="10"/>
  <c r="D118" i="10"/>
  <c r="E118" i="10" s="1"/>
  <c r="F118" i="10" s="1"/>
  <c r="D119" i="10"/>
  <c r="D120" i="10"/>
  <c r="D121" i="10"/>
  <c r="D122" i="10"/>
  <c r="E122" i="10" s="1"/>
  <c r="F122" i="10" s="1"/>
  <c r="D123" i="10"/>
  <c r="D124" i="10"/>
  <c r="D125" i="10"/>
  <c r="D126" i="10"/>
  <c r="E126" i="10" s="1"/>
  <c r="F126" i="10" s="1"/>
  <c r="D127" i="10"/>
  <c r="D128" i="10"/>
  <c r="D129" i="10"/>
  <c r="D130" i="10"/>
  <c r="E130" i="10" s="1"/>
  <c r="F130" i="10" s="1"/>
  <c r="D131" i="10"/>
  <c r="D132" i="10"/>
  <c r="D133" i="10"/>
  <c r="D134" i="10"/>
  <c r="E134" i="10" s="1"/>
  <c r="F134" i="10" s="1"/>
  <c r="D135" i="10"/>
  <c r="D136" i="10"/>
  <c r="D137" i="10"/>
  <c r="D138" i="10"/>
  <c r="E138" i="10" s="1"/>
  <c r="F138" i="10" s="1"/>
  <c r="D139" i="10"/>
  <c r="D140" i="10"/>
  <c r="D141" i="10"/>
  <c r="D142" i="10"/>
  <c r="E142" i="10" s="1"/>
  <c r="F142" i="10" s="1"/>
  <c r="D143" i="10"/>
  <c r="D144" i="10"/>
  <c r="D145" i="10"/>
  <c r="D146" i="10"/>
  <c r="E146" i="10" s="1"/>
  <c r="F146" i="10" s="1"/>
  <c r="D147" i="10"/>
  <c r="D148" i="10"/>
  <c r="D149" i="10"/>
  <c r="D150" i="10"/>
  <c r="E150" i="10" s="1"/>
  <c r="F150" i="10" s="1"/>
  <c r="D151" i="10"/>
  <c r="D152" i="10"/>
  <c r="D153" i="10"/>
  <c r="D154" i="10"/>
  <c r="E154" i="10" s="1"/>
  <c r="F154" i="10" s="1"/>
  <c r="D155" i="10"/>
  <c r="D156" i="10"/>
  <c r="D157" i="10"/>
  <c r="D158" i="10"/>
  <c r="E158" i="10" s="1"/>
  <c r="F158" i="10" s="1"/>
  <c r="D159" i="10"/>
  <c r="D160" i="10"/>
  <c r="D161" i="10"/>
  <c r="D162" i="10"/>
  <c r="E162" i="10" s="1"/>
  <c r="F162" i="10" s="1"/>
  <c r="D163" i="10"/>
  <c r="D164" i="10"/>
  <c r="D165" i="10"/>
  <c r="D166" i="10"/>
  <c r="E166" i="10" s="1"/>
  <c r="F166" i="10" s="1"/>
  <c r="D167" i="10"/>
  <c r="D168" i="10"/>
  <c r="D169" i="10"/>
  <c r="D170" i="10"/>
  <c r="E170" i="10" s="1"/>
  <c r="F170" i="10" s="1"/>
  <c r="D171" i="10"/>
  <c r="D172" i="10"/>
  <c r="D173" i="10"/>
  <c r="D174" i="10"/>
  <c r="E174" i="10" s="1"/>
  <c r="F174" i="10" s="1"/>
  <c r="D175" i="10"/>
  <c r="D176" i="10"/>
  <c r="D177" i="10"/>
  <c r="D178" i="10"/>
  <c r="E178" i="10" s="1"/>
  <c r="F178" i="10" s="1"/>
  <c r="D179" i="10"/>
  <c r="D180" i="10"/>
  <c r="D181" i="10"/>
  <c r="D182" i="10"/>
  <c r="E182" i="10" s="1"/>
  <c r="F182" i="10" s="1"/>
  <c r="D183" i="10"/>
  <c r="D184" i="10"/>
  <c r="D185" i="10"/>
  <c r="D186" i="10"/>
  <c r="E186" i="10" s="1"/>
  <c r="F186" i="10" s="1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E361" i="10" s="1"/>
  <c r="F361" i="10" s="1"/>
  <c r="D362" i="10"/>
  <c r="D363" i="10"/>
  <c r="D364" i="10"/>
  <c r="D365" i="10"/>
  <c r="D366" i="10"/>
  <c r="D367" i="10"/>
  <c r="D368" i="10"/>
  <c r="D369" i="10"/>
  <c r="E369" i="10" s="1"/>
  <c r="F369" i="10" s="1"/>
  <c r="D370" i="10"/>
  <c r="D371" i="10"/>
  <c r="D372" i="10"/>
  <c r="D373" i="10"/>
  <c r="D374" i="10"/>
  <c r="D375" i="10"/>
  <c r="D376" i="10"/>
  <c r="D377" i="10"/>
  <c r="E377" i="10" s="1"/>
  <c r="F377" i="10" s="1"/>
  <c r="D378" i="10"/>
  <c r="D379" i="10"/>
  <c r="D380" i="10"/>
  <c r="D381" i="10"/>
  <c r="D382" i="10"/>
  <c r="D383" i="10"/>
  <c r="D384" i="10"/>
  <c r="D385" i="10"/>
  <c r="E385" i="10" s="1"/>
  <c r="F385" i="10" s="1"/>
  <c r="D386" i="10"/>
  <c r="D387" i="10"/>
  <c r="D388" i="10"/>
  <c r="D389" i="10"/>
  <c r="D390" i="10"/>
  <c r="D391" i="10"/>
  <c r="D392" i="10"/>
  <c r="D393" i="10"/>
  <c r="E393" i="10" s="1"/>
  <c r="F393" i="10" s="1"/>
  <c r="D394" i="10"/>
  <c r="D395" i="10"/>
  <c r="D396" i="10"/>
  <c r="D397" i="10"/>
  <c r="D398" i="10"/>
  <c r="D399" i="10"/>
  <c r="D400" i="10"/>
  <c r="D401" i="10"/>
  <c r="E401" i="10" s="1"/>
  <c r="F401" i="10" s="1"/>
  <c r="D402" i="10"/>
  <c r="D403" i="10"/>
  <c r="D404" i="10"/>
  <c r="D7" i="10"/>
  <c r="D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I396" i="10" l="1"/>
  <c r="E397" i="10"/>
  <c r="F397" i="10" s="1"/>
  <c r="E389" i="10"/>
  <c r="F389" i="10" s="1"/>
  <c r="E381" i="10"/>
  <c r="F381" i="10" s="1"/>
  <c r="E373" i="10"/>
  <c r="F373" i="10" s="1"/>
  <c r="E365" i="10"/>
  <c r="F365" i="10" s="1"/>
  <c r="E357" i="10"/>
  <c r="F357" i="10" s="1"/>
  <c r="E349" i="10"/>
  <c r="F349" i="10" s="1"/>
  <c r="E341" i="10"/>
  <c r="F341" i="10" s="1"/>
  <c r="E333" i="10"/>
  <c r="F333" i="10" s="1"/>
  <c r="E325" i="10"/>
  <c r="F325" i="10" s="1"/>
  <c r="E317" i="10"/>
  <c r="F317" i="10" s="1"/>
  <c r="E309" i="10"/>
  <c r="F309" i="10" s="1"/>
  <c r="E301" i="10"/>
  <c r="F301" i="10" s="1"/>
  <c r="E293" i="10"/>
  <c r="F293" i="10" s="1"/>
  <c r="E285" i="10"/>
  <c r="F285" i="10" s="1"/>
  <c r="E277" i="10"/>
  <c r="F277" i="10" s="1"/>
  <c r="E269" i="10"/>
  <c r="F269" i="10" s="1"/>
  <c r="E261" i="10"/>
  <c r="F261" i="10" s="1"/>
  <c r="E253" i="10"/>
  <c r="F253" i="10" s="1"/>
  <c r="E245" i="10"/>
  <c r="F245" i="10" s="1"/>
  <c r="E237" i="10"/>
  <c r="F237" i="10" s="1"/>
  <c r="E229" i="10"/>
  <c r="F229" i="10" s="1"/>
  <c r="E221" i="10"/>
  <c r="F221" i="10" s="1"/>
  <c r="E213" i="10"/>
  <c r="F213" i="10" s="1"/>
  <c r="E205" i="10"/>
  <c r="F205" i="10" s="1"/>
  <c r="E197" i="10"/>
  <c r="F197" i="10" s="1"/>
  <c r="E189" i="10"/>
  <c r="F189" i="10" s="1"/>
  <c r="E173" i="10"/>
  <c r="F173" i="10" s="1"/>
  <c r="E157" i="10"/>
  <c r="F157" i="10" s="1"/>
  <c r="E46" i="10"/>
  <c r="F46" i="10" s="1"/>
  <c r="E66" i="10"/>
  <c r="F66" i="10" s="1"/>
  <c r="E58" i="10"/>
  <c r="F58" i="10" s="1"/>
  <c r="E353" i="10"/>
  <c r="F353" i="10" s="1"/>
  <c r="E345" i="10"/>
  <c r="F345" i="10" s="1"/>
  <c r="E337" i="10"/>
  <c r="F337" i="10" s="1"/>
  <c r="E329" i="10"/>
  <c r="F329" i="10" s="1"/>
  <c r="E321" i="10"/>
  <c r="F321" i="10" s="1"/>
  <c r="E313" i="10"/>
  <c r="F313" i="10" s="1"/>
  <c r="E305" i="10"/>
  <c r="F305" i="10" s="1"/>
  <c r="E297" i="10"/>
  <c r="F297" i="10" s="1"/>
  <c r="E289" i="10"/>
  <c r="F289" i="10" s="1"/>
  <c r="E281" i="10"/>
  <c r="F281" i="10" s="1"/>
  <c r="E273" i="10"/>
  <c r="F273" i="10" s="1"/>
  <c r="E265" i="10"/>
  <c r="F265" i="10" s="1"/>
  <c r="E257" i="10"/>
  <c r="F257" i="10" s="1"/>
  <c r="E249" i="10"/>
  <c r="F249" i="10" s="1"/>
  <c r="E241" i="10"/>
  <c r="F241" i="10" s="1"/>
  <c r="E233" i="10"/>
  <c r="F233" i="10" s="1"/>
  <c r="E225" i="10"/>
  <c r="F225" i="10" s="1"/>
  <c r="E217" i="10"/>
  <c r="F217" i="10" s="1"/>
  <c r="E209" i="10"/>
  <c r="F209" i="10" s="1"/>
  <c r="E201" i="10"/>
  <c r="F201" i="10" s="1"/>
  <c r="E193" i="10"/>
  <c r="F193" i="10" s="1"/>
  <c r="E185" i="10"/>
  <c r="F185" i="10" s="1"/>
  <c r="E177" i="10"/>
  <c r="F177" i="10" s="1"/>
  <c r="E169" i="10"/>
  <c r="F169" i="10" s="1"/>
  <c r="E161" i="10"/>
  <c r="F161" i="10" s="1"/>
  <c r="E153" i="10"/>
  <c r="F153" i="10" s="1"/>
  <c r="I398" i="10"/>
  <c r="I397" i="10"/>
  <c r="E42" i="10"/>
  <c r="F42" i="10" s="1"/>
  <c r="E149" i="10"/>
  <c r="F149" i="10" s="1"/>
  <c r="E145" i="10"/>
  <c r="F145" i="10" s="1"/>
  <c r="E141" i="10"/>
  <c r="F141" i="10" s="1"/>
  <c r="E137" i="10"/>
  <c r="F137" i="10" s="1"/>
  <c r="E133" i="10"/>
  <c r="F133" i="10" s="1"/>
  <c r="E129" i="10"/>
  <c r="F129" i="10" s="1"/>
  <c r="E125" i="10"/>
  <c r="F125" i="10" s="1"/>
  <c r="E121" i="10"/>
  <c r="F121" i="10" s="1"/>
  <c r="E117" i="10"/>
  <c r="F117" i="10" s="1"/>
  <c r="E113" i="10"/>
  <c r="F113" i="10" s="1"/>
  <c r="E109" i="10"/>
  <c r="F109" i="10" s="1"/>
  <c r="E105" i="10"/>
  <c r="F105" i="10" s="1"/>
  <c r="E101" i="10"/>
  <c r="F101" i="10" s="1"/>
  <c r="E97" i="10"/>
  <c r="F97" i="10" s="1"/>
  <c r="E93" i="10"/>
  <c r="F93" i="10" s="1"/>
  <c r="E89" i="10"/>
  <c r="F89" i="10" s="1"/>
  <c r="E85" i="10"/>
  <c r="F85" i="10" s="1"/>
  <c r="E81" i="10"/>
  <c r="F81" i="10" s="1"/>
  <c r="E77" i="10"/>
  <c r="F77" i="10" s="1"/>
  <c r="E73" i="10"/>
  <c r="F73" i="10" s="1"/>
  <c r="E69" i="10"/>
  <c r="F69" i="10" s="1"/>
  <c r="E65" i="10"/>
  <c r="F65" i="10" s="1"/>
  <c r="E61" i="10"/>
  <c r="F61" i="10" s="1"/>
  <c r="E57" i="10"/>
  <c r="F57" i="10" s="1"/>
  <c r="E53" i="10"/>
  <c r="F53" i="10" s="1"/>
  <c r="E49" i="10"/>
  <c r="F49" i="10" s="1"/>
  <c r="M5" i="10"/>
  <c r="O5" i="10" s="1"/>
  <c r="D5" i="12" s="1"/>
  <c r="N5" i="10"/>
  <c r="E45" i="10"/>
  <c r="F45" i="10" s="1"/>
  <c r="E41" i="10"/>
  <c r="F41" i="10" s="1"/>
  <c r="E37" i="10"/>
  <c r="F37" i="10" s="1"/>
  <c r="E21" i="10"/>
  <c r="F21" i="10" s="1"/>
  <c r="E403" i="10"/>
  <c r="F403" i="10" s="1"/>
  <c r="E399" i="10"/>
  <c r="F399" i="10" s="1"/>
  <c r="E395" i="10"/>
  <c r="F395" i="10" s="1"/>
  <c r="E391" i="10"/>
  <c r="F391" i="10" s="1"/>
  <c r="E387" i="10"/>
  <c r="F387" i="10" s="1"/>
  <c r="E383" i="10"/>
  <c r="F383" i="10" s="1"/>
  <c r="E379" i="10"/>
  <c r="F379" i="10" s="1"/>
  <c r="E375" i="10"/>
  <c r="F375" i="10" s="1"/>
  <c r="E371" i="10"/>
  <c r="F371" i="10" s="1"/>
  <c r="E367" i="10"/>
  <c r="F367" i="10" s="1"/>
  <c r="E363" i="10"/>
  <c r="F363" i="10" s="1"/>
  <c r="E359" i="10"/>
  <c r="F359" i="10" s="1"/>
  <c r="E355" i="10"/>
  <c r="F355" i="10" s="1"/>
  <c r="E351" i="10"/>
  <c r="F351" i="10" s="1"/>
  <c r="E347" i="10"/>
  <c r="F347" i="10" s="1"/>
  <c r="E343" i="10"/>
  <c r="F343" i="10" s="1"/>
  <c r="E339" i="10"/>
  <c r="F339" i="10" s="1"/>
  <c r="E335" i="10"/>
  <c r="F335" i="10" s="1"/>
  <c r="E331" i="10"/>
  <c r="F331" i="10" s="1"/>
  <c r="E327" i="10"/>
  <c r="F327" i="10" s="1"/>
  <c r="E323" i="10"/>
  <c r="F323" i="10" s="1"/>
  <c r="E319" i="10"/>
  <c r="F319" i="10" s="1"/>
  <c r="E315" i="10"/>
  <c r="F315" i="10" s="1"/>
  <c r="E311" i="10"/>
  <c r="F311" i="10" s="1"/>
  <c r="E307" i="10"/>
  <c r="F307" i="10" s="1"/>
  <c r="E303" i="10"/>
  <c r="F303" i="10" s="1"/>
  <c r="E299" i="10"/>
  <c r="F299" i="10" s="1"/>
  <c r="E295" i="10"/>
  <c r="F295" i="10" s="1"/>
  <c r="E291" i="10"/>
  <c r="F291" i="10" s="1"/>
  <c r="E287" i="10"/>
  <c r="F287" i="10" s="1"/>
  <c r="E283" i="10"/>
  <c r="F283" i="10" s="1"/>
  <c r="E279" i="10"/>
  <c r="F279" i="10" s="1"/>
  <c r="E275" i="10"/>
  <c r="F275" i="10" s="1"/>
  <c r="E271" i="10"/>
  <c r="F271" i="10" s="1"/>
  <c r="E267" i="10"/>
  <c r="F267" i="10" s="1"/>
  <c r="E263" i="10"/>
  <c r="F263" i="10" s="1"/>
  <c r="E259" i="10"/>
  <c r="F259" i="10" s="1"/>
  <c r="E255" i="10"/>
  <c r="F255" i="10" s="1"/>
  <c r="E251" i="10"/>
  <c r="F251" i="10" s="1"/>
  <c r="E247" i="10"/>
  <c r="F247" i="10" s="1"/>
  <c r="E243" i="10"/>
  <c r="F243" i="10" s="1"/>
  <c r="E239" i="10"/>
  <c r="F239" i="10" s="1"/>
  <c r="E235" i="10"/>
  <c r="F235" i="10" s="1"/>
  <c r="E231" i="10"/>
  <c r="F231" i="10" s="1"/>
  <c r="E227" i="10"/>
  <c r="F227" i="10" s="1"/>
  <c r="E223" i="10"/>
  <c r="F223" i="10" s="1"/>
  <c r="E219" i="10"/>
  <c r="F219" i="10" s="1"/>
  <c r="E215" i="10"/>
  <c r="F215" i="10" s="1"/>
  <c r="E211" i="10"/>
  <c r="F211" i="10" s="1"/>
  <c r="E207" i="10"/>
  <c r="F207" i="10" s="1"/>
  <c r="E203" i="10"/>
  <c r="F203" i="10" s="1"/>
  <c r="E199" i="10"/>
  <c r="F199" i="10" s="1"/>
  <c r="E195" i="10"/>
  <c r="F195" i="10" s="1"/>
  <c r="E191" i="10"/>
  <c r="F191" i="10" s="1"/>
  <c r="E187" i="10"/>
  <c r="F187" i="10" s="1"/>
  <c r="E183" i="10"/>
  <c r="F183" i="10" s="1"/>
  <c r="E179" i="10"/>
  <c r="F179" i="10" s="1"/>
  <c r="E175" i="10"/>
  <c r="F175" i="10" s="1"/>
  <c r="E171" i="10"/>
  <c r="F171" i="10" s="1"/>
  <c r="E167" i="10"/>
  <c r="F167" i="10" s="1"/>
  <c r="E163" i="10"/>
  <c r="F163" i="10" s="1"/>
  <c r="E159" i="10"/>
  <c r="F159" i="10" s="1"/>
  <c r="E155" i="10"/>
  <c r="F155" i="10" s="1"/>
  <c r="E151" i="10"/>
  <c r="F151" i="10" s="1"/>
  <c r="E147" i="10"/>
  <c r="F147" i="10" s="1"/>
  <c r="E143" i="10"/>
  <c r="F143" i="10" s="1"/>
  <c r="E139" i="10"/>
  <c r="F139" i="10" s="1"/>
  <c r="E135" i="10"/>
  <c r="F135" i="10" s="1"/>
  <c r="E131" i="10"/>
  <c r="F131" i="10" s="1"/>
  <c r="E127" i="10"/>
  <c r="F127" i="10" s="1"/>
  <c r="E123" i="10"/>
  <c r="F123" i="10" s="1"/>
  <c r="E119" i="10"/>
  <c r="F119" i="10" s="1"/>
  <c r="E115" i="10"/>
  <c r="F115" i="10" s="1"/>
  <c r="E111" i="10"/>
  <c r="F111" i="10" s="1"/>
  <c r="E107" i="10"/>
  <c r="F107" i="10" s="1"/>
  <c r="E103" i="10"/>
  <c r="F103" i="10" s="1"/>
  <c r="E99" i="10"/>
  <c r="F99" i="10" s="1"/>
  <c r="E95" i="10"/>
  <c r="F95" i="10" s="1"/>
  <c r="E91" i="10"/>
  <c r="F91" i="10" s="1"/>
  <c r="E87" i="10"/>
  <c r="F87" i="10" s="1"/>
  <c r="E83" i="10"/>
  <c r="F83" i="10" s="1"/>
  <c r="E79" i="10"/>
  <c r="F79" i="10" s="1"/>
  <c r="E75" i="10"/>
  <c r="F75" i="10" s="1"/>
  <c r="E71" i="10"/>
  <c r="F71" i="10" s="1"/>
  <c r="E67" i="10"/>
  <c r="F67" i="10" s="1"/>
  <c r="E63" i="10"/>
  <c r="F63" i="10" s="1"/>
  <c r="E59" i="10"/>
  <c r="F59" i="10" s="1"/>
  <c r="E55" i="10"/>
  <c r="F55" i="10" s="1"/>
  <c r="E51" i="10"/>
  <c r="F51" i="10" s="1"/>
  <c r="I402" i="10"/>
  <c r="E38" i="10"/>
  <c r="F38" i="10" s="1"/>
  <c r="I394" i="10"/>
  <c r="E30" i="10"/>
  <c r="F30" i="10" s="1"/>
  <c r="I382" i="10"/>
  <c r="E18" i="10"/>
  <c r="F18" i="10" s="1"/>
  <c r="I374" i="10"/>
  <c r="E10" i="10"/>
  <c r="F10" i="10" s="1"/>
  <c r="I401" i="10"/>
  <c r="I393" i="10"/>
  <c r="I389" i="10"/>
  <c r="I385" i="10"/>
  <c r="I381" i="10"/>
  <c r="I377" i="10"/>
  <c r="I373" i="10"/>
  <c r="E404" i="10"/>
  <c r="F404" i="10" s="1"/>
  <c r="E400" i="10"/>
  <c r="F400" i="10" s="1"/>
  <c r="E396" i="10"/>
  <c r="F396" i="10" s="1"/>
  <c r="E392" i="10"/>
  <c r="F392" i="10" s="1"/>
  <c r="E388" i="10"/>
  <c r="F388" i="10" s="1"/>
  <c r="E384" i="10"/>
  <c r="F384" i="10" s="1"/>
  <c r="E380" i="10"/>
  <c r="F380" i="10" s="1"/>
  <c r="E376" i="10"/>
  <c r="F376" i="10" s="1"/>
  <c r="E372" i="10"/>
  <c r="F372" i="10" s="1"/>
  <c r="E368" i="10"/>
  <c r="F368" i="10" s="1"/>
  <c r="E364" i="10"/>
  <c r="F364" i="10" s="1"/>
  <c r="E360" i="10"/>
  <c r="F360" i="10" s="1"/>
  <c r="E356" i="10"/>
  <c r="F356" i="10" s="1"/>
  <c r="E352" i="10"/>
  <c r="F352" i="10" s="1"/>
  <c r="E348" i="10"/>
  <c r="F348" i="10" s="1"/>
  <c r="E344" i="10"/>
  <c r="F344" i="10" s="1"/>
  <c r="E340" i="10"/>
  <c r="F340" i="10" s="1"/>
  <c r="E336" i="10"/>
  <c r="F336" i="10" s="1"/>
  <c r="E332" i="10"/>
  <c r="F332" i="10" s="1"/>
  <c r="E328" i="10"/>
  <c r="F328" i="10" s="1"/>
  <c r="E324" i="10"/>
  <c r="F324" i="10" s="1"/>
  <c r="E320" i="10"/>
  <c r="F320" i="10" s="1"/>
  <c r="E316" i="10"/>
  <c r="F316" i="10" s="1"/>
  <c r="E312" i="10"/>
  <c r="F312" i="10" s="1"/>
  <c r="E308" i="10"/>
  <c r="F308" i="10" s="1"/>
  <c r="E304" i="10"/>
  <c r="F304" i="10" s="1"/>
  <c r="E300" i="10"/>
  <c r="F300" i="10" s="1"/>
  <c r="E296" i="10"/>
  <c r="F296" i="10" s="1"/>
  <c r="E292" i="10"/>
  <c r="F292" i="10" s="1"/>
  <c r="E288" i="10"/>
  <c r="F288" i="10" s="1"/>
  <c r="E284" i="10"/>
  <c r="F284" i="10" s="1"/>
  <c r="E280" i="10"/>
  <c r="F280" i="10" s="1"/>
  <c r="E276" i="10"/>
  <c r="F276" i="10" s="1"/>
  <c r="E272" i="10"/>
  <c r="F272" i="10" s="1"/>
  <c r="E268" i="10"/>
  <c r="F268" i="10" s="1"/>
  <c r="E264" i="10"/>
  <c r="F264" i="10" s="1"/>
  <c r="E260" i="10"/>
  <c r="F260" i="10" s="1"/>
  <c r="E256" i="10"/>
  <c r="F256" i="10" s="1"/>
  <c r="E252" i="10"/>
  <c r="F252" i="10" s="1"/>
  <c r="E248" i="10"/>
  <c r="F248" i="10" s="1"/>
  <c r="E244" i="10"/>
  <c r="F244" i="10" s="1"/>
  <c r="E240" i="10"/>
  <c r="F240" i="10" s="1"/>
  <c r="E236" i="10"/>
  <c r="F236" i="10" s="1"/>
  <c r="E232" i="10"/>
  <c r="F232" i="10" s="1"/>
  <c r="E228" i="10"/>
  <c r="F228" i="10" s="1"/>
  <c r="E224" i="10"/>
  <c r="F224" i="10" s="1"/>
  <c r="E220" i="10"/>
  <c r="F220" i="10" s="1"/>
  <c r="E216" i="10"/>
  <c r="F216" i="10" s="1"/>
  <c r="E212" i="10"/>
  <c r="F212" i="10" s="1"/>
  <c r="E208" i="10"/>
  <c r="F208" i="10" s="1"/>
  <c r="E204" i="10"/>
  <c r="F204" i="10" s="1"/>
  <c r="E200" i="10"/>
  <c r="F200" i="10" s="1"/>
  <c r="E196" i="10"/>
  <c r="F196" i="10" s="1"/>
  <c r="E192" i="10"/>
  <c r="F192" i="10" s="1"/>
  <c r="E188" i="10"/>
  <c r="F188" i="10" s="1"/>
  <c r="E184" i="10"/>
  <c r="F184" i="10" s="1"/>
  <c r="E180" i="10"/>
  <c r="F180" i="10" s="1"/>
  <c r="E176" i="10"/>
  <c r="F176" i="10" s="1"/>
  <c r="E172" i="10"/>
  <c r="F172" i="10" s="1"/>
  <c r="E168" i="10"/>
  <c r="F168" i="10" s="1"/>
  <c r="E164" i="10"/>
  <c r="F164" i="10" s="1"/>
  <c r="E160" i="10"/>
  <c r="F160" i="10" s="1"/>
  <c r="E156" i="10"/>
  <c r="F156" i="10" s="1"/>
  <c r="E152" i="10"/>
  <c r="F152" i="10" s="1"/>
  <c r="E148" i="10"/>
  <c r="F148" i="10" s="1"/>
  <c r="E144" i="10"/>
  <c r="F144" i="10" s="1"/>
  <c r="E33" i="10"/>
  <c r="F33" i="10" s="1"/>
  <c r="E17" i="10"/>
  <c r="F17" i="10" s="1"/>
  <c r="I390" i="10"/>
  <c r="E26" i="10"/>
  <c r="F26" i="10" s="1"/>
  <c r="E48" i="10"/>
  <c r="F48" i="10" s="1"/>
  <c r="E44" i="10"/>
  <c r="F44" i="10" s="1"/>
  <c r="I404" i="10"/>
  <c r="E40" i="10"/>
  <c r="F40" i="10" s="1"/>
  <c r="I400" i="10"/>
  <c r="E36" i="10"/>
  <c r="F36" i="10" s="1"/>
  <c r="E32" i="10"/>
  <c r="F32" i="10" s="1"/>
  <c r="I392" i="10"/>
  <c r="E28" i="10"/>
  <c r="F28" i="10" s="1"/>
  <c r="I388" i="10"/>
  <c r="E24" i="10"/>
  <c r="F24" i="10" s="1"/>
  <c r="I384" i="10"/>
  <c r="E20" i="10"/>
  <c r="F20" i="10" s="1"/>
  <c r="I380" i="10"/>
  <c r="E16" i="10"/>
  <c r="F16" i="10" s="1"/>
  <c r="I376" i="10"/>
  <c r="E12" i="10"/>
  <c r="F12" i="10" s="1"/>
  <c r="I372" i="10"/>
  <c r="E8" i="10"/>
  <c r="F8" i="10" s="1"/>
  <c r="E29" i="10"/>
  <c r="F29" i="10" s="1"/>
  <c r="E13" i="10"/>
  <c r="F13" i="10" s="1"/>
  <c r="E165" i="10"/>
  <c r="F165" i="10" s="1"/>
  <c r="E34" i="10"/>
  <c r="F34" i="10" s="1"/>
  <c r="I386" i="10"/>
  <c r="E22" i="10"/>
  <c r="F22" i="10" s="1"/>
  <c r="I378" i="10"/>
  <c r="E14" i="10"/>
  <c r="F14" i="10" s="1"/>
  <c r="I370" i="10"/>
  <c r="E6" i="10"/>
  <c r="F6" i="10" s="1"/>
  <c r="E47" i="10"/>
  <c r="F47" i="10" s="1"/>
  <c r="E43" i="10"/>
  <c r="F43" i="10" s="1"/>
  <c r="I403" i="10"/>
  <c r="E39" i="10"/>
  <c r="F39" i="10" s="1"/>
  <c r="I399" i="10"/>
  <c r="E35" i="10"/>
  <c r="F35" i="10" s="1"/>
  <c r="I395" i="10"/>
  <c r="E31" i="10"/>
  <c r="F31" i="10" s="1"/>
  <c r="I391" i="10"/>
  <c r="E27" i="10"/>
  <c r="F27" i="10" s="1"/>
  <c r="I387" i="10"/>
  <c r="E23" i="10"/>
  <c r="F23" i="10" s="1"/>
  <c r="I383" i="10"/>
  <c r="E19" i="10"/>
  <c r="F19" i="10" s="1"/>
  <c r="I379" i="10"/>
  <c r="E15" i="10"/>
  <c r="F15" i="10" s="1"/>
  <c r="I375" i="10"/>
  <c r="E11" i="10"/>
  <c r="F11" i="10" s="1"/>
  <c r="I371" i="10"/>
  <c r="E7" i="10"/>
  <c r="F7" i="10" s="1"/>
  <c r="E402" i="10"/>
  <c r="F402" i="10" s="1"/>
  <c r="E398" i="10"/>
  <c r="F398" i="10" s="1"/>
  <c r="E394" i="10"/>
  <c r="F394" i="10" s="1"/>
  <c r="E390" i="10"/>
  <c r="F390" i="10" s="1"/>
  <c r="E386" i="10"/>
  <c r="F386" i="10" s="1"/>
  <c r="E382" i="10"/>
  <c r="F382" i="10" s="1"/>
  <c r="E378" i="10"/>
  <c r="F378" i="10" s="1"/>
  <c r="E374" i="10"/>
  <c r="F374" i="10" s="1"/>
  <c r="E370" i="10"/>
  <c r="F370" i="10" s="1"/>
  <c r="E366" i="10"/>
  <c r="F366" i="10" s="1"/>
  <c r="E362" i="10"/>
  <c r="F362" i="10" s="1"/>
  <c r="E358" i="10"/>
  <c r="F358" i="10" s="1"/>
  <c r="E354" i="10"/>
  <c r="F354" i="10" s="1"/>
  <c r="E350" i="10"/>
  <c r="F350" i="10" s="1"/>
  <c r="E346" i="10"/>
  <c r="F346" i="10" s="1"/>
  <c r="E342" i="10"/>
  <c r="F342" i="10" s="1"/>
  <c r="E338" i="10"/>
  <c r="F338" i="10" s="1"/>
  <c r="E334" i="10"/>
  <c r="F334" i="10" s="1"/>
  <c r="E330" i="10"/>
  <c r="F330" i="10" s="1"/>
  <c r="E326" i="10"/>
  <c r="F326" i="10" s="1"/>
  <c r="E322" i="10"/>
  <c r="F322" i="10" s="1"/>
  <c r="E318" i="10"/>
  <c r="F318" i="10" s="1"/>
  <c r="E314" i="10"/>
  <c r="F314" i="10" s="1"/>
  <c r="E310" i="10"/>
  <c r="F310" i="10" s="1"/>
  <c r="E306" i="10"/>
  <c r="F306" i="10" s="1"/>
  <c r="E302" i="10"/>
  <c r="F302" i="10" s="1"/>
  <c r="E298" i="10"/>
  <c r="F298" i="10" s="1"/>
  <c r="E294" i="10"/>
  <c r="F294" i="10" s="1"/>
  <c r="E290" i="10"/>
  <c r="F290" i="10" s="1"/>
  <c r="E286" i="10"/>
  <c r="F286" i="10" s="1"/>
  <c r="E282" i="10"/>
  <c r="F282" i="10" s="1"/>
  <c r="E278" i="10"/>
  <c r="F278" i="10" s="1"/>
  <c r="E274" i="10"/>
  <c r="F274" i="10" s="1"/>
  <c r="E270" i="10"/>
  <c r="F270" i="10" s="1"/>
  <c r="E266" i="10"/>
  <c r="F266" i="10" s="1"/>
  <c r="E262" i="10"/>
  <c r="F262" i="10" s="1"/>
  <c r="E258" i="10"/>
  <c r="F258" i="10" s="1"/>
  <c r="E254" i="10"/>
  <c r="F254" i="10" s="1"/>
  <c r="E250" i="10"/>
  <c r="F250" i="10" s="1"/>
  <c r="E246" i="10"/>
  <c r="F246" i="10" s="1"/>
  <c r="E242" i="10"/>
  <c r="F242" i="10" s="1"/>
  <c r="E238" i="10"/>
  <c r="F238" i="10" s="1"/>
  <c r="E234" i="10"/>
  <c r="F234" i="10" s="1"/>
  <c r="E230" i="10"/>
  <c r="F230" i="10" s="1"/>
  <c r="E226" i="10"/>
  <c r="F226" i="10" s="1"/>
  <c r="E222" i="10"/>
  <c r="F222" i="10" s="1"/>
  <c r="E218" i="10"/>
  <c r="F218" i="10" s="1"/>
  <c r="E214" i="10"/>
  <c r="F214" i="10" s="1"/>
  <c r="E210" i="10"/>
  <c r="F210" i="10" s="1"/>
  <c r="E206" i="10"/>
  <c r="F206" i="10" s="1"/>
  <c r="E202" i="10"/>
  <c r="F202" i="10" s="1"/>
  <c r="E198" i="10"/>
  <c r="F198" i="10" s="1"/>
  <c r="E194" i="10"/>
  <c r="F194" i="10" s="1"/>
  <c r="E190" i="10"/>
  <c r="F190" i="10" s="1"/>
  <c r="E50" i="10"/>
  <c r="F50" i="10" s="1"/>
  <c r="E25" i="10"/>
  <c r="F25" i="10" s="1"/>
  <c r="E9" i="10"/>
  <c r="F9" i="10" s="1"/>
  <c r="E181" i="10"/>
  <c r="F181" i="10" s="1"/>
  <c r="I51" i="10"/>
  <c r="I55" i="10"/>
  <c r="I59" i="10"/>
  <c r="I63" i="10"/>
  <c r="I67" i="10"/>
  <c r="I71" i="10"/>
  <c r="I75" i="10"/>
  <c r="I79" i="10"/>
  <c r="I83" i="10"/>
  <c r="I87" i="10"/>
  <c r="I91" i="10"/>
  <c r="I95" i="10"/>
  <c r="I99" i="10"/>
  <c r="I103" i="10"/>
  <c r="I107" i="10"/>
  <c r="I111" i="10"/>
  <c r="I115" i="10"/>
  <c r="I119" i="10"/>
  <c r="I123" i="10"/>
  <c r="I127" i="10"/>
  <c r="I131" i="10"/>
  <c r="I135" i="10"/>
  <c r="I139" i="10"/>
  <c r="I143" i="10"/>
  <c r="I147" i="10"/>
  <c r="I151" i="10"/>
  <c r="I155" i="10"/>
  <c r="I159" i="10"/>
  <c r="I163" i="10"/>
  <c r="I167" i="10"/>
  <c r="I171" i="10"/>
  <c r="I175" i="10"/>
  <c r="I179" i="10"/>
  <c r="I183" i="10"/>
  <c r="I187" i="10"/>
  <c r="I191" i="10"/>
  <c r="I195" i="10"/>
  <c r="I199" i="10"/>
  <c r="I203" i="10"/>
  <c r="I207" i="10"/>
  <c r="I211" i="10"/>
  <c r="I215" i="10"/>
  <c r="I219" i="10"/>
  <c r="I223" i="10"/>
  <c r="I227" i="10"/>
  <c r="I231" i="10"/>
  <c r="I235" i="10"/>
  <c r="I239" i="10"/>
  <c r="I243" i="10"/>
  <c r="I247" i="10"/>
  <c r="I251" i="10"/>
  <c r="I255" i="10"/>
  <c r="I259" i="10"/>
  <c r="I263" i="10"/>
  <c r="I267" i="10"/>
  <c r="I271" i="10"/>
  <c r="I275" i="10"/>
  <c r="I279" i="10"/>
  <c r="I283" i="10"/>
  <c r="I287" i="10"/>
  <c r="I291" i="10"/>
  <c r="I295" i="10"/>
  <c r="I299" i="10"/>
  <c r="I303" i="10"/>
  <c r="I307" i="10"/>
  <c r="I311" i="10"/>
  <c r="I315" i="10"/>
  <c r="I319" i="10"/>
  <c r="I323" i="10"/>
  <c r="I327" i="10"/>
  <c r="I331" i="10"/>
  <c r="I335" i="10"/>
  <c r="I339" i="10"/>
  <c r="I343" i="10"/>
  <c r="I347" i="10"/>
  <c r="I351" i="10"/>
  <c r="I355" i="10"/>
  <c r="I52" i="10"/>
  <c r="I56" i="10"/>
  <c r="I60" i="10"/>
  <c r="I64" i="10"/>
  <c r="I68" i="10"/>
  <c r="I72" i="10"/>
  <c r="I76" i="10"/>
  <c r="I80" i="10"/>
  <c r="I84" i="10"/>
  <c r="I88" i="10"/>
  <c r="I92" i="10"/>
  <c r="I96" i="10"/>
  <c r="I100" i="10"/>
  <c r="I104" i="10"/>
  <c r="I108" i="10"/>
  <c r="I112" i="10"/>
  <c r="I116" i="10"/>
  <c r="I120" i="10"/>
  <c r="I124" i="10"/>
  <c r="I128" i="10"/>
  <c r="I132" i="10"/>
  <c r="I136" i="10"/>
  <c r="I140" i="10"/>
  <c r="I144" i="10"/>
  <c r="I148" i="10"/>
  <c r="I152" i="10"/>
  <c r="I156" i="10"/>
  <c r="I160" i="10"/>
  <c r="I164" i="10"/>
  <c r="I168" i="10"/>
  <c r="I172" i="10"/>
  <c r="I176" i="10"/>
  <c r="I180" i="10"/>
  <c r="I184" i="10"/>
  <c r="I188" i="10"/>
  <c r="I192" i="10"/>
  <c r="I196" i="10"/>
  <c r="I200" i="10"/>
  <c r="I204" i="10"/>
  <c r="I208" i="10"/>
  <c r="I212" i="10"/>
  <c r="I216" i="10"/>
  <c r="I220" i="10"/>
  <c r="I224" i="10"/>
  <c r="I228" i="10"/>
  <c r="I232" i="10"/>
  <c r="I236" i="10"/>
  <c r="I240" i="10"/>
  <c r="I244" i="10"/>
  <c r="I248" i="10"/>
  <c r="I252" i="10"/>
  <c r="I256" i="10"/>
  <c r="I260" i="10"/>
  <c r="I264" i="10"/>
  <c r="I268" i="10"/>
  <c r="I272" i="10"/>
  <c r="I276" i="10"/>
  <c r="I280" i="10"/>
  <c r="I284" i="10"/>
  <c r="I288" i="10"/>
  <c r="I292" i="10"/>
  <c r="I296" i="10"/>
  <c r="I300" i="10"/>
  <c r="I304" i="10"/>
  <c r="I308" i="10"/>
  <c r="I312" i="10"/>
  <c r="I316" i="10"/>
  <c r="I320" i="10"/>
  <c r="I324" i="10"/>
  <c r="I328" i="10"/>
  <c r="I332" i="10"/>
  <c r="I336" i="10"/>
  <c r="I340" i="10"/>
  <c r="I344" i="10"/>
  <c r="I348" i="10"/>
  <c r="I352" i="10"/>
  <c r="I356" i="10"/>
  <c r="I360" i="10"/>
  <c r="I54" i="10"/>
  <c r="I62" i="10"/>
  <c r="I70" i="10"/>
  <c r="I78" i="10"/>
  <c r="I86" i="10"/>
  <c r="I94" i="10"/>
  <c r="I102" i="10"/>
  <c r="I110" i="10"/>
  <c r="I118" i="10"/>
  <c r="I126" i="10"/>
  <c r="I134" i="10"/>
  <c r="I142" i="10"/>
  <c r="I150" i="10"/>
  <c r="I158" i="10"/>
  <c r="I166" i="10"/>
  <c r="I174" i="10"/>
  <c r="I182" i="10"/>
  <c r="I190" i="10"/>
  <c r="I198" i="10"/>
  <c r="I206" i="10"/>
  <c r="I214" i="10"/>
  <c r="I222" i="10"/>
  <c r="I230" i="10"/>
  <c r="I238" i="10"/>
  <c r="I246" i="10"/>
  <c r="I254" i="10"/>
  <c r="I262" i="10"/>
  <c r="I270" i="10"/>
  <c r="I278" i="10"/>
  <c r="I286" i="10"/>
  <c r="I294" i="10"/>
  <c r="I302" i="10"/>
  <c r="I310" i="10"/>
  <c r="I318" i="10"/>
  <c r="I326" i="10"/>
  <c r="I334" i="10"/>
  <c r="I342" i="10"/>
  <c r="I350" i="10"/>
  <c r="I358" i="10"/>
  <c r="I363" i="10"/>
  <c r="I367" i="10"/>
  <c r="I35" i="10"/>
  <c r="I39" i="10"/>
  <c r="I43" i="10"/>
  <c r="I47" i="10"/>
  <c r="I69" i="10"/>
  <c r="I101" i="10"/>
  <c r="I125" i="10"/>
  <c r="I149" i="10"/>
  <c r="I173" i="10"/>
  <c r="I189" i="10"/>
  <c r="I221" i="10"/>
  <c r="I245" i="10"/>
  <c r="I261" i="10"/>
  <c r="I277" i="10"/>
  <c r="I301" i="10"/>
  <c r="I325" i="10"/>
  <c r="I333" i="10"/>
  <c r="I357" i="10"/>
  <c r="I49" i="10"/>
  <c r="I46" i="10"/>
  <c r="I57" i="10"/>
  <c r="I65" i="10"/>
  <c r="I73" i="10"/>
  <c r="I81" i="10"/>
  <c r="I89" i="10"/>
  <c r="I97" i="10"/>
  <c r="I105" i="10"/>
  <c r="I113" i="10"/>
  <c r="I121" i="10"/>
  <c r="I129" i="10"/>
  <c r="I137" i="10"/>
  <c r="I145" i="10"/>
  <c r="I153" i="10"/>
  <c r="I161" i="10"/>
  <c r="I169" i="10"/>
  <c r="I177" i="10"/>
  <c r="I185" i="10"/>
  <c r="I193" i="10"/>
  <c r="I201" i="10"/>
  <c r="I209" i="10"/>
  <c r="I217" i="10"/>
  <c r="I225" i="10"/>
  <c r="I233" i="10"/>
  <c r="I241" i="10"/>
  <c r="I249" i="10"/>
  <c r="I257" i="10"/>
  <c r="I265" i="10"/>
  <c r="I273" i="10"/>
  <c r="I281" i="10"/>
  <c r="I289" i="10"/>
  <c r="I297" i="10"/>
  <c r="I305" i="10"/>
  <c r="I313" i="10"/>
  <c r="I321" i="10"/>
  <c r="I329" i="10"/>
  <c r="I337" i="10"/>
  <c r="I345" i="10"/>
  <c r="I353" i="10"/>
  <c r="I359" i="10"/>
  <c r="I364" i="10"/>
  <c r="I368" i="10"/>
  <c r="I36" i="10"/>
  <c r="I40" i="10"/>
  <c r="I44" i="10"/>
  <c r="I48" i="10"/>
  <c r="I53" i="10"/>
  <c r="I85" i="10"/>
  <c r="I109" i="10"/>
  <c r="I133" i="10"/>
  <c r="I157" i="10"/>
  <c r="I181" i="10"/>
  <c r="I205" i="10"/>
  <c r="I229" i="10"/>
  <c r="I253" i="10"/>
  <c r="I285" i="10"/>
  <c r="I309" i="10"/>
  <c r="I341" i="10"/>
  <c r="I366" i="10"/>
  <c r="I42" i="10"/>
  <c r="I50" i="10"/>
  <c r="I58" i="10"/>
  <c r="I66" i="10"/>
  <c r="I74" i="10"/>
  <c r="I82" i="10"/>
  <c r="I90" i="10"/>
  <c r="I98" i="10"/>
  <c r="I106" i="10"/>
  <c r="I114" i="10"/>
  <c r="I122" i="10"/>
  <c r="I130" i="10"/>
  <c r="I138" i="10"/>
  <c r="I146" i="10"/>
  <c r="I154" i="10"/>
  <c r="I162" i="10"/>
  <c r="I170" i="10"/>
  <c r="I178" i="10"/>
  <c r="I186" i="10"/>
  <c r="I194" i="10"/>
  <c r="I202" i="10"/>
  <c r="I210" i="10"/>
  <c r="I218" i="10"/>
  <c r="I226" i="10"/>
  <c r="I234" i="10"/>
  <c r="I242" i="10"/>
  <c r="I250" i="10"/>
  <c r="I258" i="10"/>
  <c r="I266" i="10"/>
  <c r="I274" i="10"/>
  <c r="I282" i="10"/>
  <c r="I290" i="10"/>
  <c r="I298" i="10"/>
  <c r="I306" i="10"/>
  <c r="I314" i="10"/>
  <c r="I322" i="10"/>
  <c r="I330" i="10"/>
  <c r="I338" i="10"/>
  <c r="I346" i="10"/>
  <c r="I354" i="10"/>
  <c r="I361" i="10"/>
  <c r="I365" i="10"/>
  <c r="I369" i="10"/>
  <c r="I37" i="10"/>
  <c r="I41" i="10"/>
  <c r="I45" i="10"/>
  <c r="I25" i="10"/>
  <c r="I61" i="10"/>
  <c r="I77" i="10"/>
  <c r="I93" i="10"/>
  <c r="I117" i="10"/>
  <c r="I141" i="10"/>
  <c r="I165" i="10"/>
  <c r="I197" i="10"/>
  <c r="I213" i="10"/>
  <c r="I237" i="10"/>
  <c r="I269" i="10"/>
  <c r="I293" i="10"/>
  <c r="I317" i="10"/>
  <c r="I349" i="10"/>
  <c r="I362" i="10"/>
  <c r="I38" i="10"/>
  <c r="I6" i="10"/>
  <c r="E140" i="10"/>
  <c r="F140" i="10" s="1"/>
  <c r="E136" i="10"/>
  <c r="F136" i="10" s="1"/>
  <c r="E132" i="10"/>
  <c r="F132" i="10" s="1"/>
  <c r="E128" i="10"/>
  <c r="F128" i="10" s="1"/>
  <c r="E124" i="10"/>
  <c r="F124" i="10" s="1"/>
  <c r="E120" i="10"/>
  <c r="F120" i="10" s="1"/>
  <c r="E116" i="10"/>
  <c r="F116" i="10" s="1"/>
  <c r="E112" i="10"/>
  <c r="F112" i="10" s="1"/>
  <c r="E108" i="10"/>
  <c r="F108" i="10" s="1"/>
  <c r="E104" i="10"/>
  <c r="F104" i="10" s="1"/>
  <c r="E100" i="10"/>
  <c r="F100" i="10" s="1"/>
  <c r="E96" i="10"/>
  <c r="F96" i="10" s="1"/>
  <c r="E92" i="10"/>
  <c r="F92" i="10" s="1"/>
  <c r="E88" i="10"/>
  <c r="F88" i="10" s="1"/>
  <c r="E84" i="10"/>
  <c r="F84" i="10" s="1"/>
  <c r="E80" i="10"/>
  <c r="F80" i="10" s="1"/>
  <c r="E76" i="10"/>
  <c r="F76" i="10" s="1"/>
  <c r="E72" i="10"/>
  <c r="F72" i="10" s="1"/>
  <c r="E68" i="10"/>
  <c r="F68" i="10" s="1"/>
  <c r="E64" i="10"/>
  <c r="F64" i="10" s="1"/>
  <c r="E60" i="10"/>
  <c r="F60" i="10" s="1"/>
  <c r="E56" i="10"/>
  <c r="F56" i="10" s="1"/>
  <c r="E52" i="10"/>
  <c r="F52" i="10" s="1"/>
  <c r="G320" i="10" l="1"/>
  <c r="H320" i="10" s="1"/>
  <c r="K320" i="10" s="1"/>
  <c r="L320" i="10" s="1"/>
  <c r="G398" i="10"/>
  <c r="H398" i="10" s="1"/>
  <c r="K398" i="10" s="1"/>
  <c r="L398" i="10" s="1"/>
  <c r="G397" i="10"/>
  <c r="G145" i="10"/>
  <c r="H145" i="10" s="1"/>
  <c r="G245" i="10"/>
  <c r="H245" i="10" s="1"/>
  <c r="G262" i="10"/>
  <c r="H262" i="10" s="1"/>
  <c r="K262" i="10" s="1"/>
  <c r="L262" i="10" s="1"/>
  <c r="G275" i="10"/>
  <c r="H275" i="10" s="1"/>
  <c r="K275" i="10" s="1"/>
  <c r="L275" i="10" s="1"/>
  <c r="G209" i="10"/>
  <c r="H209" i="10" s="1"/>
  <c r="K209" i="10" s="1"/>
  <c r="L209" i="10" s="1"/>
  <c r="G211" i="10"/>
  <c r="H211" i="10" s="1"/>
  <c r="K211" i="10" s="1"/>
  <c r="L211" i="10" s="1"/>
  <c r="G161" i="10"/>
  <c r="H161" i="10" s="1"/>
  <c r="K161" i="10" s="1"/>
  <c r="L161" i="10" s="1"/>
  <c r="G359" i="10"/>
  <c r="H359" i="10" s="1"/>
  <c r="K359" i="10" s="1"/>
  <c r="L359" i="10" s="1"/>
  <c r="G26" i="10"/>
  <c r="H26" i="10" s="1"/>
  <c r="G337" i="10"/>
  <c r="H337" i="10" s="1"/>
  <c r="G198" i="10"/>
  <c r="H198" i="10" s="1"/>
  <c r="K198" i="10" s="1"/>
  <c r="L198" i="10" s="1"/>
  <c r="G37" i="10"/>
  <c r="H37" i="10" s="1"/>
  <c r="K37" i="10" s="1"/>
  <c r="L37" i="10" s="1"/>
  <c r="G39" i="10"/>
  <c r="H39" i="10" s="1"/>
  <c r="K39" i="10" s="1"/>
  <c r="L39" i="10" s="1"/>
  <c r="G200" i="10"/>
  <c r="H200" i="10" s="1"/>
  <c r="K200" i="10" s="1"/>
  <c r="L200" i="10" s="1"/>
  <c r="G147" i="10"/>
  <c r="H147" i="10" s="1"/>
  <c r="K147" i="10" s="1"/>
  <c r="L147" i="10" s="1"/>
  <c r="G134" i="10"/>
  <c r="H134" i="10" s="1"/>
  <c r="K134" i="10" s="1"/>
  <c r="L134" i="10" s="1"/>
  <c r="G86" i="10"/>
  <c r="H86" i="10" s="1"/>
  <c r="K86" i="10" s="1"/>
  <c r="L86" i="10" s="1"/>
  <c r="G352" i="10"/>
  <c r="H352" i="10" s="1"/>
  <c r="G116" i="10"/>
  <c r="H116" i="10" s="1"/>
  <c r="K116" i="10" s="1"/>
  <c r="L116" i="10" s="1"/>
  <c r="G326" i="10"/>
  <c r="H326" i="10" s="1"/>
  <c r="K326" i="10" s="1"/>
  <c r="L326" i="10" s="1"/>
  <c r="G70" i="10"/>
  <c r="H70" i="10" s="1"/>
  <c r="K70" i="10" s="1"/>
  <c r="L70" i="10" s="1"/>
  <c r="G288" i="10"/>
  <c r="H288" i="10" s="1"/>
  <c r="G335" i="10"/>
  <c r="H335" i="10" s="1"/>
  <c r="K335" i="10" s="1"/>
  <c r="L335" i="10" s="1"/>
  <c r="G164" i="10"/>
  <c r="H164" i="10" s="1"/>
  <c r="K164" i="10" s="1"/>
  <c r="L164" i="10" s="1"/>
  <c r="G195" i="10"/>
  <c r="H195" i="10" s="1"/>
  <c r="K195" i="10" s="1"/>
  <c r="L195" i="10" s="1"/>
  <c r="G310" i="10"/>
  <c r="H310" i="10" s="1"/>
  <c r="G182" i="10"/>
  <c r="H182" i="10" s="1"/>
  <c r="K182" i="10" s="1"/>
  <c r="L182" i="10" s="1"/>
  <c r="G118" i="10"/>
  <c r="H118" i="10" s="1"/>
  <c r="K118" i="10" s="1"/>
  <c r="L118" i="10" s="1"/>
  <c r="G193" i="10"/>
  <c r="H193" i="10" s="1"/>
  <c r="K193" i="10" s="1"/>
  <c r="L193" i="10" s="1"/>
  <c r="G55" i="10"/>
  <c r="H55" i="10" s="1"/>
  <c r="G53" i="10"/>
  <c r="H53" i="10" s="1"/>
  <c r="K53" i="10" s="1"/>
  <c r="L53" i="10" s="1"/>
  <c r="G313" i="10"/>
  <c r="H313" i="10" s="1"/>
  <c r="K313" i="10" s="1"/>
  <c r="L313" i="10" s="1"/>
  <c r="G259" i="10"/>
  <c r="H259" i="10" s="1"/>
  <c r="K259" i="10" s="1"/>
  <c r="L259" i="10" s="1"/>
  <c r="G246" i="10"/>
  <c r="H246" i="10" s="1"/>
  <c r="K246" i="10" s="1"/>
  <c r="L246" i="10" s="1"/>
  <c r="G129" i="10"/>
  <c r="H129" i="10" s="1"/>
  <c r="K129" i="10" s="1"/>
  <c r="L129" i="10" s="1"/>
  <c r="G48" i="10"/>
  <c r="H48" i="10" s="1"/>
  <c r="K48" i="10" s="1"/>
  <c r="L48" i="10" s="1"/>
  <c r="G35" i="10"/>
  <c r="H35" i="10" s="1"/>
  <c r="K35" i="10" s="1"/>
  <c r="L35" i="10" s="1"/>
  <c r="G192" i="10"/>
  <c r="H192" i="10" s="1"/>
  <c r="K192" i="10" s="1"/>
  <c r="L192" i="10" s="1"/>
  <c r="G100" i="10"/>
  <c r="H100" i="10" s="1"/>
  <c r="K100" i="10" s="1"/>
  <c r="L100" i="10" s="1"/>
  <c r="G131" i="10"/>
  <c r="H131" i="10" s="1"/>
  <c r="K131" i="10" s="1"/>
  <c r="L131" i="10" s="1"/>
  <c r="G41" i="10"/>
  <c r="H41" i="10" s="1"/>
  <c r="G44" i="10"/>
  <c r="H44" i="10" s="1"/>
  <c r="G357" i="10"/>
  <c r="H357" i="10" s="1"/>
  <c r="K357" i="10" s="1"/>
  <c r="L357" i="10" s="1"/>
  <c r="G256" i="10"/>
  <c r="H256" i="10" s="1"/>
  <c r="K256" i="10" s="1"/>
  <c r="L256" i="10" s="1"/>
  <c r="G47" i="10"/>
  <c r="H47" i="10" s="1"/>
  <c r="K47" i="10" s="1"/>
  <c r="L47" i="10" s="1"/>
  <c r="G81" i="10"/>
  <c r="H81" i="10" s="1"/>
  <c r="K81" i="10" s="1"/>
  <c r="L81" i="10" s="1"/>
  <c r="G309" i="10"/>
  <c r="H309" i="10" s="1"/>
  <c r="K309" i="10" s="1"/>
  <c r="L309" i="10" s="1"/>
  <c r="G97" i="10"/>
  <c r="H97" i="10" s="1"/>
  <c r="K97" i="10" s="1"/>
  <c r="L97" i="10" s="1"/>
  <c r="G281" i="10"/>
  <c r="H281" i="10" s="1"/>
  <c r="K281" i="10" s="1"/>
  <c r="L281" i="10" s="1"/>
  <c r="G148" i="10"/>
  <c r="H148" i="10" s="1"/>
  <c r="G307" i="10"/>
  <c r="H307" i="10" s="1"/>
  <c r="K307" i="10" s="1"/>
  <c r="L307" i="10" s="1"/>
  <c r="G243" i="10"/>
  <c r="H243" i="10" s="1"/>
  <c r="K243" i="10" s="1"/>
  <c r="L243" i="10" s="1"/>
  <c r="G179" i="10"/>
  <c r="H179" i="10" s="1"/>
  <c r="K179" i="10" s="1"/>
  <c r="L179" i="10" s="1"/>
  <c r="G115" i="10"/>
  <c r="H115" i="10" s="1"/>
  <c r="K115" i="10" s="1"/>
  <c r="L115" i="10" s="1"/>
  <c r="G294" i="10"/>
  <c r="H294" i="10" s="1"/>
  <c r="G230" i="10"/>
  <c r="H230" i="10" s="1"/>
  <c r="K230" i="10" s="1"/>
  <c r="L230" i="10" s="1"/>
  <c r="G166" i="10"/>
  <c r="H166" i="10" s="1"/>
  <c r="K166" i="10" s="1"/>
  <c r="L166" i="10" s="1"/>
  <c r="G102" i="10"/>
  <c r="H102" i="10" s="1"/>
  <c r="G177" i="10"/>
  <c r="H177" i="10" s="1"/>
  <c r="K177" i="10" s="1"/>
  <c r="L177" i="10" s="1"/>
  <c r="G113" i="10"/>
  <c r="H113" i="10" s="1"/>
  <c r="K113" i="10" s="1"/>
  <c r="L113" i="10" s="1"/>
  <c r="G50" i="10"/>
  <c r="H50" i="10" s="1"/>
  <c r="K50" i="10" s="1"/>
  <c r="L50" i="10" s="1"/>
  <c r="G260" i="10"/>
  <c r="H260" i="10" s="1"/>
  <c r="K260" i="10" s="1"/>
  <c r="L260" i="10" s="1"/>
  <c r="G49" i="10"/>
  <c r="H49" i="10" s="1"/>
  <c r="K49" i="10" s="1"/>
  <c r="L49" i="10" s="1"/>
  <c r="G58" i="10"/>
  <c r="H58" i="10" s="1"/>
  <c r="K58" i="10" s="1"/>
  <c r="L58" i="10" s="1"/>
  <c r="G341" i="10"/>
  <c r="H341" i="10" s="1"/>
  <c r="K341" i="10" s="1"/>
  <c r="L341" i="10" s="1"/>
  <c r="G212" i="10"/>
  <c r="H212" i="10" s="1"/>
  <c r="G43" i="10"/>
  <c r="H43" i="10" s="1"/>
  <c r="K43" i="10" s="1"/>
  <c r="L43" i="10" s="1"/>
  <c r="G368" i="10"/>
  <c r="H368" i="10" s="1"/>
  <c r="K368" i="10" s="1"/>
  <c r="L368" i="10" s="1"/>
  <c r="G277" i="10"/>
  <c r="H277" i="10" s="1"/>
  <c r="K277" i="10" s="1"/>
  <c r="L277" i="10" s="1"/>
  <c r="G354" i="10"/>
  <c r="H354" i="10" s="1"/>
  <c r="K354" i="10" s="1"/>
  <c r="L354" i="10" s="1"/>
  <c r="G249" i="10"/>
  <c r="H249" i="10" s="1"/>
  <c r="K249" i="10" s="1"/>
  <c r="L249" i="10" s="1"/>
  <c r="G132" i="10"/>
  <c r="H132" i="10" s="1"/>
  <c r="K132" i="10" s="1"/>
  <c r="L132" i="10" s="1"/>
  <c r="G291" i="10"/>
  <c r="H291" i="10" s="1"/>
  <c r="K291" i="10" s="1"/>
  <c r="L291" i="10" s="1"/>
  <c r="G227" i="10"/>
  <c r="H227" i="10" s="1"/>
  <c r="K227" i="10" s="1"/>
  <c r="L227" i="10" s="1"/>
  <c r="G163" i="10"/>
  <c r="H163" i="10" s="1"/>
  <c r="K163" i="10" s="1"/>
  <c r="L163" i="10" s="1"/>
  <c r="G99" i="10"/>
  <c r="H99" i="10" s="1"/>
  <c r="K99" i="10" s="1"/>
  <c r="L99" i="10" s="1"/>
  <c r="G278" i="10"/>
  <c r="H278" i="10" s="1"/>
  <c r="K278" i="10" s="1"/>
  <c r="L278" i="10" s="1"/>
  <c r="G214" i="10"/>
  <c r="H214" i="10" s="1"/>
  <c r="K214" i="10" s="1"/>
  <c r="L214" i="10" s="1"/>
  <c r="G150" i="10"/>
  <c r="H150" i="10" s="1"/>
  <c r="K150" i="10" s="1"/>
  <c r="L150" i="10" s="1"/>
  <c r="G225" i="10"/>
  <c r="H225" i="10" s="1"/>
  <c r="K225" i="10" s="1"/>
  <c r="L225" i="10" s="1"/>
  <c r="G79" i="10"/>
  <c r="H79" i="10" s="1"/>
  <c r="K79" i="10" s="1"/>
  <c r="L79" i="10" s="1"/>
  <c r="G33" i="10"/>
  <c r="H33" i="10" s="1"/>
  <c r="G308" i="10"/>
  <c r="H308" i="10" s="1"/>
  <c r="K308" i="10" s="1"/>
  <c r="L308" i="10" s="1"/>
  <c r="G373" i="10"/>
  <c r="H373" i="10" s="1"/>
  <c r="G292" i="10"/>
  <c r="H292" i="10" s="1"/>
  <c r="K292" i="10" s="1"/>
  <c r="L292" i="10" s="1"/>
  <c r="G72" i="10"/>
  <c r="H72" i="10" s="1"/>
  <c r="K72" i="10" s="1"/>
  <c r="L72" i="10" s="1"/>
  <c r="G63" i="10"/>
  <c r="H63" i="10" s="1"/>
  <c r="K63" i="10" s="1"/>
  <c r="L63" i="10" s="1"/>
  <c r="G36" i="10"/>
  <c r="H36" i="10" s="1"/>
  <c r="K36" i="10" s="1"/>
  <c r="L36" i="10" s="1"/>
  <c r="G40" i="10"/>
  <c r="H40" i="10" s="1"/>
  <c r="K40" i="10" s="1"/>
  <c r="L40" i="10" s="1"/>
  <c r="G54" i="10"/>
  <c r="H54" i="10" s="1"/>
  <c r="K54" i="10" s="1"/>
  <c r="L54" i="10" s="1"/>
  <c r="G82" i="10"/>
  <c r="H82" i="10" s="1"/>
  <c r="K82" i="10" s="1"/>
  <c r="L82" i="10" s="1"/>
  <c r="G369" i="10"/>
  <c r="H369" i="10" s="1"/>
  <c r="K369" i="10" s="1"/>
  <c r="L369" i="10" s="1"/>
  <c r="G353" i="10"/>
  <c r="H353" i="10" s="1"/>
  <c r="K353" i="10" s="1"/>
  <c r="L353" i="10" s="1"/>
  <c r="G336" i="10"/>
  <c r="H336" i="10" s="1"/>
  <c r="K336" i="10" s="1"/>
  <c r="L336" i="10" s="1"/>
  <c r="G312" i="10"/>
  <c r="H312" i="10" s="1"/>
  <c r="K312" i="10" s="1"/>
  <c r="L312" i="10" s="1"/>
  <c r="G280" i="10"/>
  <c r="H280" i="10" s="1"/>
  <c r="K280" i="10" s="1"/>
  <c r="L280" i="10" s="1"/>
  <c r="G248" i="10"/>
  <c r="H248" i="10" s="1"/>
  <c r="K248" i="10" s="1"/>
  <c r="L248" i="10" s="1"/>
  <c r="G196" i="10"/>
  <c r="H196" i="10" s="1"/>
  <c r="G51" i="10"/>
  <c r="H51" i="10" s="1"/>
  <c r="K51" i="10" s="1"/>
  <c r="L51" i="10" s="1"/>
  <c r="G65" i="10"/>
  <c r="H65" i="10" s="1"/>
  <c r="K65" i="10" s="1"/>
  <c r="L65" i="10" s="1"/>
  <c r="G93" i="10"/>
  <c r="H93" i="10" s="1"/>
  <c r="K93" i="10" s="1"/>
  <c r="L93" i="10" s="1"/>
  <c r="G77" i="10"/>
  <c r="H77" i="10" s="1"/>
  <c r="K77" i="10" s="1"/>
  <c r="L77" i="10" s="1"/>
  <c r="G364" i="10"/>
  <c r="H364" i="10" s="1"/>
  <c r="K364" i="10" s="1"/>
  <c r="L364" i="10" s="1"/>
  <c r="G348" i="10"/>
  <c r="H348" i="10" s="1"/>
  <c r="K348" i="10" s="1"/>
  <c r="L348" i="10" s="1"/>
  <c r="G329" i="10"/>
  <c r="H329" i="10" s="1"/>
  <c r="K329" i="10" s="1"/>
  <c r="L329" i="10" s="1"/>
  <c r="G301" i="10"/>
  <c r="H301" i="10" s="1"/>
  <c r="K301" i="10" s="1"/>
  <c r="L301" i="10" s="1"/>
  <c r="G269" i="10"/>
  <c r="H269" i="10" s="1"/>
  <c r="K269" i="10" s="1"/>
  <c r="L269" i="10" s="1"/>
  <c r="G237" i="10"/>
  <c r="H237" i="10" s="1"/>
  <c r="K237" i="10" s="1"/>
  <c r="L237" i="10" s="1"/>
  <c r="G176" i="10"/>
  <c r="H176" i="10" s="1"/>
  <c r="K176" i="10" s="1"/>
  <c r="L176" i="10" s="1"/>
  <c r="G366" i="10"/>
  <c r="H366" i="10" s="1"/>
  <c r="K366" i="10" s="1"/>
  <c r="L366" i="10" s="1"/>
  <c r="G350" i="10"/>
  <c r="H350" i="10" s="1"/>
  <c r="K350" i="10" s="1"/>
  <c r="L350" i="10" s="1"/>
  <c r="G332" i="10"/>
  <c r="H332" i="10" s="1"/>
  <c r="K332" i="10" s="1"/>
  <c r="L332" i="10" s="1"/>
  <c r="G305" i="10"/>
  <c r="H305" i="10" s="1"/>
  <c r="K305" i="10" s="1"/>
  <c r="L305" i="10" s="1"/>
  <c r="G273" i="10"/>
  <c r="H273" i="10" s="1"/>
  <c r="K273" i="10" s="1"/>
  <c r="L273" i="10" s="1"/>
  <c r="G241" i="10"/>
  <c r="H241" i="10" s="1"/>
  <c r="K241" i="10" s="1"/>
  <c r="L241" i="10" s="1"/>
  <c r="G184" i="10"/>
  <c r="H184" i="10" s="1"/>
  <c r="K184" i="10" s="1"/>
  <c r="L184" i="10" s="1"/>
  <c r="G160" i="10"/>
  <c r="H160" i="10" s="1"/>
  <c r="K160" i="10" s="1"/>
  <c r="L160" i="10" s="1"/>
  <c r="G144" i="10"/>
  <c r="H144" i="10" s="1"/>
  <c r="K144" i="10" s="1"/>
  <c r="L144" i="10" s="1"/>
  <c r="G128" i="10"/>
  <c r="H128" i="10" s="1"/>
  <c r="K128" i="10" s="1"/>
  <c r="L128" i="10" s="1"/>
  <c r="G112" i="10"/>
  <c r="H112" i="10" s="1"/>
  <c r="K112" i="10" s="1"/>
  <c r="L112" i="10" s="1"/>
  <c r="G319" i="10"/>
  <c r="H319" i="10" s="1"/>
  <c r="K319" i="10" s="1"/>
  <c r="L319" i="10" s="1"/>
  <c r="G303" i="10"/>
  <c r="H303" i="10" s="1"/>
  <c r="K303" i="10" s="1"/>
  <c r="L303" i="10" s="1"/>
  <c r="G287" i="10"/>
  <c r="H287" i="10" s="1"/>
  <c r="K287" i="10" s="1"/>
  <c r="L287" i="10" s="1"/>
  <c r="G271" i="10"/>
  <c r="H271" i="10" s="1"/>
  <c r="K271" i="10" s="1"/>
  <c r="L271" i="10" s="1"/>
  <c r="G255" i="10"/>
  <c r="H255" i="10" s="1"/>
  <c r="K255" i="10" s="1"/>
  <c r="L255" i="10" s="1"/>
  <c r="G239" i="10"/>
  <c r="H239" i="10" s="1"/>
  <c r="K239" i="10" s="1"/>
  <c r="L239" i="10" s="1"/>
  <c r="G223" i="10"/>
  <c r="H223" i="10" s="1"/>
  <c r="K223" i="10" s="1"/>
  <c r="L223" i="10" s="1"/>
  <c r="G207" i="10"/>
  <c r="H207" i="10" s="1"/>
  <c r="K207" i="10" s="1"/>
  <c r="L207" i="10" s="1"/>
  <c r="G191" i="10"/>
  <c r="H191" i="10" s="1"/>
  <c r="K191" i="10" s="1"/>
  <c r="L191" i="10" s="1"/>
  <c r="G175" i="10"/>
  <c r="H175" i="10" s="1"/>
  <c r="K175" i="10" s="1"/>
  <c r="L175" i="10" s="1"/>
  <c r="G159" i="10"/>
  <c r="H159" i="10" s="1"/>
  <c r="K159" i="10" s="1"/>
  <c r="L159" i="10" s="1"/>
  <c r="G143" i="10"/>
  <c r="H143" i="10" s="1"/>
  <c r="K143" i="10" s="1"/>
  <c r="L143" i="10" s="1"/>
  <c r="G127" i="10"/>
  <c r="H127" i="10" s="1"/>
  <c r="K127" i="10" s="1"/>
  <c r="L127" i="10" s="1"/>
  <c r="G111" i="10"/>
  <c r="H111" i="10" s="1"/>
  <c r="K111" i="10" s="1"/>
  <c r="L111" i="10" s="1"/>
  <c r="G338" i="10"/>
  <c r="H338" i="10" s="1"/>
  <c r="K338" i="10" s="1"/>
  <c r="L338" i="10" s="1"/>
  <c r="G322" i="10"/>
  <c r="H322" i="10" s="1"/>
  <c r="K322" i="10" s="1"/>
  <c r="L322" i="10" s="1"/>
  <c r="G306" i="10"/>
  <c r="H306" i="10" s="1"/>
  <c r="K306" i="10" s="1"/>
  <c r="L306" i="10" s="1"/>
  <c r="G290" i="10"/>
  <c r="H290" i="10" s="1"/>
  <c r="K290" i="10" s="1"/>
  <c r="L290" i="10" s="1"/>
  <c r="G274" i="10"/>
  <c r="H274" i="10" s="1"/>
  <c r="K274" i="10" s="1"/>
  <c r="L274" i="10" s="1"/>
  <c r="G258" i="10"/>
  <c r="H258" i="10" s="1"/>
  <c r="K258" i="10" s="1"/>
  <c r="L258" i="10" s="1"/>
  <c r="G242" i="10"/>
  <c r="H242" i="10" s="1"/>
  <c r="K242" i="10" s="1"/>
  <c r="L242" i="10" s="1"/>
  <c r="G226" i="10"/>
  <c r="H226" i="10" s="1"/>
  <c r="K226" i="10" s="1"/>
  <c r="L226" i="10" s="1"/>
  <c r="G210" i="10"/>
  <c r="H210" i="10" s="1"/>
  <c r="K210" i="10" s="1"/>
  <c r="L210" i="10" s="1"/>
  <c r="G194" i="10"/>
  <c r="H194" i="10" s="1"/>
  <c r="K194" i="10" s="1"/>
  <c r="L194" i="10" s="1"/>
  <c r="G178" i="10"/>
  <c r="H178" i="10" s="1"/>
  <c r="K178" i="10" s="1"/>
  <c r="L178" i="10" s="1"/>
  <c r="G162" i="10"/>
  <c r="H162" i="10" s="1"/>
  <c r="G146" i="10"/>
  <c r="H146" i="10" s="1"/>
  <c r="K146" i="10" s="1"/>
  <c r="L146" i="10" s="1"/>
  <c r="G130" i="10"/>
  <c r="H130" i="10" s="1"/>
  <c r="K130" i="10" s="1"/>
  <c r="L130" i="10" s="1"/>
  <c r="G114" i="10"/>
  <c r="H114" i="10" s="1"/>
  <c r="K114" i="10" s="1"/>
  <c r="L114" i="10" s="1"/>
  <c r="G98" i="10"/>
  <c r="H98" i="10" s="1"/>
  <c r="K98" i="10" s="1"/>
  <c r="L98" i="10" s="1"/>
  <c r="G221" i="10"/>
  <c r="H221" i="10" s="1"/>
  <c r="K221" i="10" s="1"/>
  <c r="L221" i="10" s="1"/>
  <c r="G205" i="10"/>
  <c r="H205" i="10" s="1"/>
  <c r="K205" i="10" s="1"/>
  <c r="L205" i="10" s="1"/>
  <c r="G189" i="10"/>
  <c r="H189" i="10" s="1"/>
  <c r="K189" i="10" s="1"/>
  <c r="L189" i="10" s="1"/>
  <c r="G173" i="10"/>
  <c r="H173" i="10" s="1"/>
  <c r="G157" i="10"/>
  <c r="H157" i="10" s="1"/>
  <c r="K157" i="10" s="1"/>
  <c r="L157" i="10" s="1"/>
  <c r="G141" i="10"/>
  <c r="H141" i="10" s="1"/>
  <c r="K141" i="10" s="1"/>
  <c r="L141" i="10" s="1"/>
  <c r="G125" i="10"/>
  <c r="H125" i="10" s="1"/>
  <c r="K125" i="10" s="1"/>
  <c r="L125" i="10" s="1"/>
  <c r="G109" i="10"/>
  <c r="H109" i="10" s="1"/>
  <c r="K109" i="10" s="1"/>
  <c r="L109" i="10" s="1"/>
  <c r="G328" i="10"/>
  <c r="H328" i="10" s="1"/>
  <c r="K328" i="10" s="1"/>
  <c r="L328" i="10" s="1"/>
  <c r="G84" i="10"/>
  <c r="H84" i="10" s="1"/>
  <c r="K84" i="10" s="1"/>
  <c r="L84" i="10" s="1"/>
  <c r="G42" i="10"/>
  <c r="H42" i="10" s="1"/>
  <c r="K42" i="10" s="1"/>
  <c r="L42" i="10" s="1"/>
  <c r="K44" i="10"/>
  <c r="L44" i="10" s="1"/>
  <c r="K337" i="10"/>
  <c r="L337" i="10" s="1"/>
  <c r="K145" i="10"/>
  <c r="L145" i="10" s="1"/>
  <c r="K245" i="10"/>
  <c r="L245" i="10" s="1"/>
  <c r="K310" i="10"/>
  <c r="L310" i="10" s="1"/>
  <c r="G188" i="10"/>
  <c r="H188" i="10" s="1"/>
  <c r="K188" i="10" s="1"/>
  <c r="L188" i="10" s="1"/>
  <c r="G333" i="10"/>
  <c r="H333" i="10" s="1"/>
  <c r="K333" i="10" s="1"/>
  <c r="L333" i="10" s="1"/>
  <c r="G87" i="10"/>
  <c r="H87" i="10" s="1"/>
  <c r="K87" i="10" s="1"/>
  <c r="L87" i="10" s="1"/>
  <c r="G45" i="10"/>
  <c r="H45" i="10" s="1"/>
  <c r="K45" i="10" s="1"/>
  <c r="L45" i="10" s="1"/>
  <c r="G389" i="10"/>
  <c r="H389" i="10" s="1"/>
  <c r="K389" i="10" s="1"/>
  <c r="L389" i="10" s="1"/>
  <c r="G371" i="10"/>
  <c r="H371" i="10" s="1"/>
  <c r="K371" i="10" s="1"/>
  <c r="L371" i="10" s="1"/>
  <c r="G379" i="10"/>
  <c r="H379" i="10" s="1"/>
  <c r="K379" i="10" s="1"/>
  <c r="L379" i="10" s="1"/>
  <c r="G387" i="10"/>
  <c r="H387" i="10" s="1"/>
  <c r="K387" i="10" s="1"/>
  <c r="L387" i="10" s="1"/>
  <c r="G395" i="10"/>
  <c r="H395" i="10" s="1"/>
  <c r="K395" i="10" s="1"/>
  <c r="L395" i="10" s="1"/>
  <c r="G403" i="10"/>
  <c r="H403" i="10" s="1"/>
  <c r="K403" i="10" s="1"/>
  <c r="L403" i="10" s="1"/>
  <c r="G370" i="10"/>
  <c r="H370" i="10" s="1"/>
  <c r="K370" i="10" s="1"/>
  <c r="L370" i="10" s="1"/>
  <c r="G284" i="10"/>
  <c r="H284" i="10" s="1"/>
  <c r="K284" i="10" s="1"/>
  <c r="L284" i="10" s="1"/>
  <c r="G68" i="10"/>
  <c r="H68" i="10" s="1"/>
  <c r="K68" i="10" s="1"/>
  <c r="L68" i="10" s="1"/>
  <c r="G60" i="10"/>
  <c r="H60" i="10" s="1"/>
  <c r="K60" i="10" s="1"/>
  <c r="L60" i="10" s="1"/>
  <c r="G316" i="10"/>
  <c r="H316" i="10" s="1"/>
  <c r="K316" i="10" s="1"/>
  <c r="L316" i="10" s="1"/>
  <c r="G80" i="10"/>
  <c r="H80" i="10" s="1"/>
  <c r="K80" i="10" s="1"/>
  <c r="L80" i="10" s="1"/>
  <c r="G38" i="10"/>
  <c r="H38" i="10" s="1"/>
  <c r="K38" i="10" s="1"/>
  <c r="L38" i="10" s="1"/>
  <c r="G204" i="10"/>
  <c r="H204" i="10" s="1"/>
  <c r="K204" i="10" s="1"/>
  <c r="L204" i="10" s="1"/>
  <c r="G339" i="10"/>
  <c r="H339" i="10" s="1"/>
  <c r="K339" i="10" s="1"/>
  <c r="L339" i="10" s="1"/>
  <c r="G88" i="10"/>
  <c r="H88" i="10" s="1"/>
  <c r="K88" i="10" s="1"/>
  <c r="L88" i="10" s="1"/>
  <c r="G46" i="10"/>
  <c r="H46" i="10" s="1"/>
  <c r="K46" i="10" s="1"/>
  <c r="L46" i="10" s="1"/>
  <c r="G252" i="10"/>
  <c r="H252" i="10" s="1"/>
  <c r="K252" i="10" s="1"/>
  <c r="L252" i="10" s="1"/>
  <c r="G355" i="10"/>
  <c r="H355" i="10" s="1"/>
  <c r="K355" i="10" s="1"/>
  <c r="L355" i="10" s="1"/>
  <c r="G96" i="10"/>
  <c r="H96" i="10" s="1"/>
  <c r="K96" i="10" s="1"/>
  <c r="L96" i="10" s="1"/>
  <c r="G34" i="10"/>
  <c r="H34" i="10" s="1"/>
  <c r="G386" i="10"/>
  <c r="H386" i="10" s="1"/>
  <c r="K386" i="10" s="1"/>
  <c r="L386" i="10" s="1"/>
  <c r="G382" i="10"/>
  <c r="H382" i="10" s="1"/>
  <c r="K382" i="10" s="1"/>
  <c r="L382" i="10" s="1"/>
  <c r="G402" i="10"/>
  <c r="H402" i="10" s="1"/>
  <c r="K402" i="10" s="1"/>
  <c r="L402" i="10" s="1"/>
  <c r="G76" i="10"/>
  <c r="H76" i="10" s="1"/>
  <c r="K76" i="10" s="1"/>
  <c r="L76" i="10" s="1"/>
  <c r="G64" i="10"/>
  <c r="H64" i="10" s="1"/>
  <c r="K64" i="10" s="1"/>
  <c r="L64" i="10" s="1"/>
  <c r="G66" i="10"/>
  <c r="H66" i="10" s="1"/>
  <c r="K66" i="10" s="1"/>
  <c r="L66" i="10" s="1"/>
  <c r="G78" i="10"/>
  <c r="H78" i="10" s="1"/>
  <c r="K78" i="10" s="1"/>
  <c r="L78" i="10" s="1"/>
  <c r="G349" i="10"/>
  <c r="H349" i="10" s="1"/>
  <c r="K349" i="10" s="1"/>
  <c r="L349" i="10" s="1"/>
  <c r="G304" i="10"/>
  <c r="H304" i="10" s="1"/>
  <c r="K304" i="10" s="1"/>
  <c r="L304" i="10" s="1"/>
  <c r="G240" i="10"/>
  <c r="H240" i="10" s="1"/>
  <c r="K240" i="10" s="1"/>
  <c r="L240" i="10" s="1"/>
  <c r="G180" i="10"/>
  <c r="H180" i="10" s="1"/>
  <c r="K180" i="10" s="1"/>
  <c r="L180" i="10" s="1"/>
  <c r="G61" i="10"/>
  <c r="H61" i="10" s="1"/>
  <c r="K61" i="10" s="1"/>
  <c r="L61" i="10" s="1"/>
  <c r="G73" i="10"/>
  <c r="H73" i="10" s="1"/>
  <c r="K73" i="10" s="1"/>
  <c r="L73" i="10" s="1"/>
  <c r="G344" i="10"/>
  <c r="H344" i="10" s="1"/>
  <c r="K344" i="10" s="1"/>
  <c r="L344" i="10" s="1"/>
  <c r="G293" i="10"/>
  <c r="H293" i="10" s="1"/>
  <c r="K293" i="10" s="1"/>
  <c r="L293" i="10" s="1"/>
  <c r="G224" i="10"/>
  <c r="H224" i="10" s="1"/>
  <c r="K224" i="10" s="1"/>
  <c r="L224" i="10" s="1"/>
  <c r="G362" i="10"/>
  <c r="H362" i="10" s="1"/>
  <c r="K362" i="10" s="1"/>
  <c r="L362" i="10" s="1"/>
  <c r="G327" i="10"/>
  <c r="H327" i="10" s="1"/>
  <c r="K327" i="10" s="1"/>
  <c r="L327" i="10" s="1"/>
  <c r="G265" i="10"/>
  <c r="H265" i="10" s="1"/>
  <c r="K265" i="10" s="1"/>
  <c r="L265" i="10" s="1"/>
  <c r="G172" i="10"/>
  <c r="H172" i="10" s="1"/>
  <c r="K172" i="10" s="1"/>
  <c r="L172" i="10" s="1"/>
  <c r="G140" i="10"/>
  <c r="H140" i="10" s="1"/>
  <c r="K140" i="10" s="1"/>
  <c r="L140" i="10" s="1"/>
  <c r="G108" i="10"/>
  <c r="H108" i="10" s="1"/>
  <c r="K108" i="10" s="1"/>
  <c r="L108" i="10" s="1"/>
  <c r="G299" i="10"/>
  <c r="H299" i="10" s="1"/>
  <c r="K299" i="10" s="1"/>
  <c r="L299" i="10" s="1"/>
  <c r="G267" i="10"/>
  <c r="H267" i="10" s="1"/>
  <c r="K267" i="10" s="1"/>
  <c r="L267" i="10" s="1"/>
  <c r="G235" i="10"/>
  <c r="H235" i="10" s="1"/>
  <c r="K235" i="10" s="1"/>
  <c r="L235" i="10" s="1"/>
  <c r="G187" i="10"/>
  <c r="H187" i="10" s="1"/>
  <c r="K187" i="10" s="1"/>
  <c r="L187" i="10" s="1"/>
  <c r="G155" i="10"/>
  <c r="H155" i="10" s="1"/>
  <c r="K155" i="10" s="1"/>
  <c r="L155" i="10" s="1"/>
  <c r="G123" i="10"/>
  <c r="H123" i="10" s="1"/>
  <c r="K123" i="10" s="1"/>
  <c r="L123" i="10" s="1"/>
  <c r="G334" i="10"/>
  <c r="H334" i="10" s="1"/>
  <c r="K334" i="10" s="1"/>
  <c r="L334" i="10" s="1"/>
  <c r="G302" i="10"/>
  <c r="H302" i="10" s="1"/>
  <c r="K302" i="10" s="1"/>
  <c r="L302" i="10" s="1"/>
  <c r="G270" i="10"/>
  <c r="H270" i="10" s="1"/>
  <c r="K270" i="10" s="1"/>
  <c r="L270" i="10" s="1"/>
  <c r="G238" i="10"/>
  <c r="H238" i="10" s="1"/>
  <c r="K238" i="10" s="1"/>
  <c r="L238" i="10" s="1"/>
  <c r="G190" i="10"/>
  <c r="H190" i="10" s="1"/>
  <c r="K190" i="10" s="1"/>
  <c r="L190" i="10" s="1"/>
  <c r="G158" i="10"/>
  <c r="H158" i="10" s="1"/>
  <c r="K158" i="10" s="1"/>
  <c r="L158" i="10" s="1"/>
  <c r="G126" i="10"/>
  <c r="H126" i="10" s="1"/>
  <c r="K126" i="10" s="1"/>
  <c r="L126" i="10" s="1"/>
  <c r="G110" i="10"/>
  <c r="H110" i="10" s="1"/>
  <c r="K110" i="10" s="1"/>
  <c r="L110" i="10" s="1"/>
  <c r="G217" i="10"/>
  <c r="H217" i="10" s="1"/>
  <c r="K217" i="10" s="1"/>
  <c r="L217" i="10" s="1"/>
  <c r="G169" i="10"/>
  <c r="H169" i="10" s="1"/>
  <c r="K169" i="10" s="1"/>
  <c r="L169" i="10" s="1"/>
  <c r="G137" i="10"/>
  <c r="H137" i="10" s="1"/>
  <c r="K137" i="10" s="1"/>
  <c r="L137" i="10" s="1"/>
  <c r="G105" i="10"/>
  <c r="H105" i="10" s="1"/>
  <c r="K105" i="10" s="1"/>
  <c r="L105" i="10" s="1"/>
  <c r="G347" i="10"/>
  <c r="H347" i="10" s="1"/>
  <c r="K347" i="10" s="1"/>
  <c r="L347" i="10" s="1"/>
  <c r="G92" i="10"/>
  <c r="H92" i="10" s="1"/>
  <c r="K92" i="10" s="1"/>
  <c r="L92" i="10" s="1"/>
  <c r="G244" i="10"/>
  <c r="H244" i="10" s="1"/>
  <c r="K244" i="10" s="1"/>
  <c r="L244" i="10" s="1"/>
  <c r="G351" i="10"/>
  <c r="H351" i="10" s="1"/>
  <c r="K351" i="10" s="1"/>
  <c r="L351" i="10" s="1"/>
  <c r="G95" i="10"/>
  <c r="H95" i="10" s="1"/>
  <c r="K95" i="10" s="1"/>
  <c r="L95" i="10" s="1"/>
  <c r="G377" i="10"/>
  <c r="H377" i="10" s="1"/>
  <c r="G376" i="10"/>
  <c r="H376" i="10" s="1"/>
  <c r="K376" i="10" s="1"/>
  <c r="L376" i="10" s="1"/>
  <c r="G384" i="10"/>
  <c r="H384" i="10" s="1"/>
  <c r="K384" i="10" s="1"/>
  <c r="L384" i="10" s="1"/>
  <c r="G392" i="10"/>
  <c r="H392" i="10" s="1"/>
  <c r="G400" i="10"/>
  <c r="H400" i="10" s="1"/>
  <c r="K400" i="10" s="1"/>
  <c r="L400" i="10" s="1"/>
  <c r="G236" i="10"/>
  <c r="H236" i="10" s="1"/>
  <c r="K236" i="10" s="1"/>
  <c r="L236" i="10" s="1"/>
  <c r="G323" i="10"/>
  <c r="H323" i="10" s="1"/>
  <c r="K323" i="10" s="1"/>
  <c r="L323" i="10" s="1"/>
  <c r="G83" i="10"/>
  <c r="H83" i="10" s="1"/>
  <c r="K83" i="10" s="1"/>
  <c r="L83" i="10" s="1"/>
  <c r="G52" i="10"/>
  <c r="H52" i="10" s="1"/>
  <c r="K52" i="10" s="1"/>
  <c r="L52" i="10" s="1"/>
  <c r="G94" i="10"/>
  <c r="H94" i="10" s="1"/>
  <c r="K94" i="10" s="1"/>
  <c r="L94" i="10" s="1"/>
  <c r="G365" i="10"/>
  <c r="H365" i="10" s="1"/>
  <c r="K365" i="10" s="1"/>
  <c r="L365" i="10" s="1"/>
  <c r="G331" i="10"/>
  <c r="H331" i="10" s="1"/>
  <c r="K331" i="10" s="1"/>
  <c r="L331" i="10" s="1"/>
  <c r="G272" i="10"/>
  <c r="H272" i="10" s="1"/>
  <c r="K272" i="10" s="1"/>
  <c r="L272" i="10" s="1"/>
  <c r="G89" i="10"/>
  <c r="H89" i="10" s="1"/>
  <c r="K89" i="10" s="1"/>
  <c r="L89" i="10" s="1"/>
  <c r="G360" i="10"/>
  <c r="H360" i="10" s="1"/>
  <c r="K360" i="10" s="1"/>
  <c r="L360" i="10" s="1"/>
  <c r="G324" i="10"/>
  <c r="H324" i="10" s="1"/>
  <c r="K324" i="10" s="1"/>
  <c r="L324" i="10" s="1"/>
  <c r="G261" i="10"/>
  <c r="H261" i="10" s="1"/>
  <c r="K261" i="10" s="1"/>
  <c r="L261" i="10" s="1"/>
  <c r="G75" i="10"/>
  <c r="H75" i="10" s="1"/>
  <c r="K75" i="10" s="1"/>
  <c r="L75" i="10" s="1"/>
  <c r="G346" i="10"/>
  <c r="H346" i="10" s="1"/>
  <c r="K346" i="10" s="1"/>
  <c r="L346" i="10" s="1"/>
  <c r="G297" i="10"/>
  <c r="H297" i="10" s="1"/>
  <c r="K297" i="10" s="1"/>
  <c r="L297" i="10" s="1"/>
  <c r="G232" i="10"/>
  <c r="H232" i="10" s="1"/>
  <c r="K232" i="10" s="1"/>
  <c r="L232" i="10" s="1"/>
  <c r="G156" i="10"/>
  <c r="H156" i="10" s="1"/>
  <c r="K156" i="10" s="1"/>
  <c r="L156" i="10" s="1"/>
  <c r="G124" i="10"/>
  <c r="H124" i="10" s="1"/>
  <c r="K124" i="10" s="1"/>
  <c r="L124" i="10" s="1"/>
  <c r="G315" i="10"/>
  <c r="H315" i="10" s="1"/>
  <c r="K315" i="10" s="1"/>
  <c r="L315" i="10" s="1"/>
  <c r="G283" i="10"/>
  <c r="H283" i="10" s="1"/>
  <c r="K283" i="10" s="1"/>
  <c r="L283" i="10" s="1"/>
  <c r="G251" i="10"/>
  <c r="H251" i="10" s="1"/>
  <c r="K251" i="10" s="1"/>
  <c r="L251" i="10" s="1"/>
  <c r="G219" i="10"/>
  <c r="H219" i="10" s="1"/>
  <c r="K219" i="10" s="1"/>
  <c r="L219" i="10" s="1"/>
  <c r="G203" i="10"/>
  <c r="H203" i="10" s="1"/>
  <c r="K203" i="10" s="1"/>
  <c r="L203" i="10" s="1"/>
  <c r="G171" i="10"/>
  <c r="H171" i="10" s="1"/>
  <c r="K171" i="10" s="1"/>
  <c r="L171" i="10" s="1"/>
  <c r="G139" i="10"/>
  <c r="H139" i="10" s="1"/>
  <c r="K139" i="10" s="1"/>
  <c r="L139" i="10" s="1"/>
  <c r="G107" i="10"/>
  <c r="H107" i="10" s="1"/>
  <c r="K107" i="10" s="1"/>
  <c r="L107" i="10" s="1"/>
  <c r="G318" i="10"/>
  <c r="H318" i="10" s="1"/>
  <c r="K318" i="10" s="1"/>
  <c r="L318" i="10" s="1"/>
  <c r="G286" i="10"/>
  <c r="H286" i="10" s="1"/>
  <c r="K286" i="10" s="1"/>
  <c r="L286" i="10" s="1"/>
  <c r="G254" i="10"/>
  <c r="H254" i="10" s="1"/>
  <c r="K254" i="10" s="1"/>
  <c r="L254" i="10" s="1"/>
  <c r="G222" i="10"/>
  <c r="H222" i="10" s="1"/>
  <c r="K222" i="10" s="1"/>
  <c r="L222" i="10" s="1"/>
  <c r="G206" i="10"/>
  <c r="H206" i="10" s="1"/>
  <c r="K206" i="10" s="1"/>
  <c r="L206" i="10" s="1"/>
  <c r="G174" i="10"/>
  <c r="H174" i="10" s="1"/>
  <c r="K174" i="10" s="1"/>
  <c r="L174" i="10" s="1"/>
  <c r="G142" i="10"/>
  <c r="H142" i="10" s="1"/>
  <c r="K142" i="10" s="1"/>
  <c r="L142" i="10" s="1"/>
  <c r="G233" i="10"/>
  <c r="H233" i="10" s="1"/>
  <c r="K233" i="10" s="1"/>
  <c r="L233" i="10" s="1"/>
  <c r="G201" i="10"/>
  <c r="H201" i="10" s="1"/>
  <c r="K201" i="10" s="1"/>
  <c r="L201" i="10" s="1"/>
  <c r="G185" i="10"/>
  <c r="H185" i="10" s="1"/>
  <c r="K185" i="10" s="1"/>
  <c r="L185" i="10" s="1"/>
  <c r="G153" i="10"/>
  <c r="H153" i="10" s="1"/>
  <c r="K153" i="10" s="1"/>
  <c r="L153" i="10" s="1"/>
  <c r="G121" i="10"/>
  <c r="H121" i="10" s="1"/>
  <c r="K121" i="10" s="1"/>
  <c r="L121" i="10" s="1"/>
  <c r="K41" i="10"/>
  <c r="L41" i="10" s="1"/>
  <c r="G220" i="10"/>
  <c r="H220" i="10" s="1"/>
  <c r="K220" i="10" s="1"/>
  <c r="L220" i="10" s="1"/>
  <c r="G343" i="10"/>
  <c r="H343" i="10" s="1"/>
  <c r="K343" i="10" s="1"/>
  <c r="L343" i="10" s="1"/>
  <c r="G91" i="10"/>
  <c r="H91" i="10" s="1"/>
  <c r="K91" i="10" s="1"/>
  <c r="L91" i="10" s="1"/>
  <c r="G62" i="10"/>
  <c r="H62" i="10" s="1"/>
  <c r="K62" i="10" s="1"/>
  <c r="L62" i="10" s="1"/>
  <c r="G90" i="10"/>
  <c r="H90" i="10" s="1"/>
  <c r="K90" i="10" s="1"/>
  <c r="L90" i="10" s="1"/>
  <c r="G74" i="10"/>
  <c r="H74" i="10" s="1"/>
  <c r="K74" i="10" s="1"/>
  <c r="L74" i="10" s="1"/>
  <c r="G361" i="10"/>
  <c r="H361" i="10" s="1"/>
  <c r="K361" i="10" s="1"/>
  <c r="L361" i="10" s="1"/>
  <c r="G345" i="10"/>
  <c r="H345" i="10" s="1"/>
  <c r="K345" i="10" s="1"/>
  <c r="L345" i="10" s="1"/>
  <c r="G325" i="10"/>
  <c r="H325" i="10" s="1"/>
  <c r="K325" i="10" s="1"/>
  <c r="L325" i="10" s="1"/>
  <c r="G296" i="10"/>
  <c r="H296" i="10" s="1"/>
  <c r="K296" i="10" s="1"/>
  <c r="L296" i="10" s="1"/>
  <c r="G264" i="10"/>
  <c r="H264" i="10" s="1"/>
  <c r="K264" i="10" s="1"/>
  <c r="L264" i="10" s="1"/>
  <c r="G228" i="10"/>
  <c r="H228" i="10" s="1"/>
  <c r="K228" i="10" s="1"/>
  <c r="L228" i="10" s="1"/>
  <c r="G57" i="10"/>
  <c r="H57" i="10" s="1"/>
  <c r="K57" i="10" s="1"/>
  <c r="L57" i="10" s="1"/>
  <c r="G85" i="10"/>
  <c r="H85" i="10" s="1"/>
  <c r="K85" i="10" s="1"/>
  <c r="L85" i="10" s="1"/>
  <c r="G69" i="10"/>
  <c r="H69" i="10" s="1"/>
  <c r="K69" i="10" s="1"/>
  <c r="L69" i="10" s="1"/>
  <c r="G356" i="10"/>
  <c r="H356" i="10" s="1"/>
  <c r="K356" i="10" s="1"/>
  <c r="L356" i="10" s="1"/>
  <c r="G340" i="10"/>
  <c r="H340" i="10" s="1"/>
  <c r="K340" i="10" s="1"/>
  <c r="L340" i="10" s="1"/>
  <c r="G317" i="10"/>
  <c r="H317" i="10" s="1"/>
  <c r="K317" i="10" s="1"/>
  <c r="L317" i="10" s="1"/>
  <c r="G285" i="10"/>
  <c r="H285" i="10" s="1"/>
  <c r="K285" i="10" s="1"/>
  <c r="L285" i="10" s="1"/>
  <c r="G253" i="10"/>
  <c r="H253" i="10" s="1"/>
  <c r="K253" i="10" s="1"/>
  <c r="L253" i="10" s="1"/>
  <c r="G208" i="10"/>
  <c r="H208" i="10" s="1"/>
  <c r="K208" i="10" s="1"/>
  <c r="L208" i="10" s="1"/>
  <c r="G71" i="10"/>
  <c r="H71" i="10" s="1"/>
  <c r="K71" i="10" s="1"/>
  <c r="L71" i="10" s="1"/>
  <c r="G358" i="10"/>
  <c r="H358" i="10" s="1"/>
  <c r="K358" i="10" s="1"/>
  <c r="L358" i="10" s="1"/>
  <c r="G342" i="10"/>
  <c r="H342" i="10" s="1"/>
  <c r="K342" i="10" s="1"/>
  <c r="L342" i="10" s="1"/>
  <c r="G321" i="10"/>
  <c r="H321" i="10" s="1"/>
  <c r="K321" i="10" s="1"/>
  <c r="L321" i="10" s="1"/>
  <c r="G289" i="10"/>
  <c r="H289" i="10" s="1"/>
  <c r="K289" i="10" s="1"/>
  <c r="L289" i="10" s="1"/>
  <c r="G257" i="10"/>
  <c r="H257" i="10" s="1"/>
  <c r="K257" i="10" s="1"/>
  <c r="L257" i="10" s="1"/>
  <c r="G216" i="10"/>
  <c r="H216" i="10" s="1"/>
  <c r="K216" i="10" s="1"/>
  <c r="L216" i="10" s="1"/>
  <c r="G168" i="10"/>
  <c r="H168" i="10" s="1"/>
  <c r="K168" i="10" s="1"/>
  <c r="L168" i="10" s="1"/>
  <c r="G152" i="10"/>
  <c r="H152" i="10" s="1"/>
  <c r="K152" i="10" s="1"/>
  <c r="L152" i="10" s="1"/>
  <c r="G136" i="10"/>
  <c r="H136" i="10" s="1"/>
  <c r="K136" i="10" s="1"/>
  <c r="L136" i="10" s="1"/>
  <c r="G120" i="10"/>
  <c r="H120" i="10" s="1"/>
  <c r="K120" i="10" s="1"/>
  <c r="L120" i="10" s="1"/>
  <c r="G104" i="10"/>
  <c r="H104" i="10" s="1"/>
  <c r="K104" i="10" s="1"/>
  <c r="L104" i="10" s="1"/>
  <c r="G311" i="10"/>
  <c r="H311" i="10" s="1"/>
  <c r="K311" i="10" s="1"/>
  <c r="L311" i="10" s="1"/>
  <c r="G295" i="10"/>
  <c r="H295" i="10" s="1"/>
  <c r="K295" i="10" s="1"/>
  <c r="L295" i="10" s="1"/>
  <c r="G279" i="10"/>
  <c r="H279" i="10" s="1"/>
  <c r="K279" i="10" s="1"/>
  <c r="L279" i="10" s="1"/>
  <c r="G263" i="10"/>
  <c r="H263" i="10" s="1"/>
  <c r="K263" i="10" s="1"/>
  <c r="L263" i="10" s="1"/>
  <c r="G247" i="10"/>
  <c r="H247" i="10" s="1"/>
  <c r="K247" i="10" s="1"/>
  <c r="L247" i="10" s="1"/>
  <c r="G231" i="10"/>
  <c r="H231" i="10" s="1"/>
  <c r="K231" i="10" s="1"/>
  <c r="L231" i="10" s="1"/>
  <c r="G215" i="10"/>
  <c r="H215" i="10" s="1"/>
  <c r="K215" i="10" s="1"/>
  <c r="L215" i="10" s="1"/>
  <c r="G199" i="10"/>
  <c r="H199" i="10" s="1"/>
  <c r="K199" i="10" s="1"/>
  <c r="L199" i="10" s="1"/>
  <c r="G183" i="10"/>
  <c r="H183" i="10" s="1"/>
  <c r="K183" i="10" s="1"/>
  <c r="L183" i="10" s="1"/>
  <c r="G167" i="10"/>
  <c r="H167" i="10" s="1"/>
  <c r="K167" i="10" s="1"/>
  <c r="L167" i="10" s="1"/>
  <c r="G151" i="10"/>
  <c r="H151" i="10" s="1"/>
  <c r="K151" i="10" s="1"/>
  <c r="L151" i="10" s="1"/>
  <c r="G135" i="10"/>
  <c r="H135" i="10" s="1"/>
  <c r="K135" i="10" s="1"/>
  <c r="L135" i="10" s="1"/>
  <c r="G119" i="10"/>
  <c r="H119" i="10" s="1"/>
  <c r="K119" i="10" s="1"/>
  <c r="L119" i="10" s="1"/>
  <c r="G103" i="10"/>
  <c r="H103" i="10" s="1"/>
  <c r="K103" i="10" s="1"/>
  <c r="L103" i="10" s="1"/>
  <c r="G330" i="10"/>
  <c r="H330" i="10" s="1"/>
  <c r="K330" i="10" s="1"/>
  <c r="L330" i="10" s="1"/>
  <c r="G314" i="10"/>
  <c r="H314" i="10" s="1"/>
  <c r="K314" i="10" s="1"/>
  <c r="L314" i="10" s="1"/>
  <c r="G298" i="10"/>
  <c r="H298" i="10" s="1"/>
  <c r="K298" i="10" s="1"/>
  <c r="L298" i="10" s="1"/>
  <c r="G282" i="10"/>
  <c r="H282" i="10" s="1"/>
  <c r="K282" i="10" s="1"/>
  <c r="L282" i="10" s="1"/>
  <c r="G266" i="10"/>
  <c r="H266" i="10" s="1"/>
  <c r="K266" i="10" s="1"/>
  <c r="L266" i="10" s="1"/>
  <c r="G250" i="10"/>
  <c r="H250" i="10" s="1"/>
  <c r="K250" i="10" s="1"/>
  <c r="L250" i="10" s="1"/>
  <c r="G234" i="10"/>
  <c r="H234" i="10" s="1"/>
  <c r="K234" i="10" s="1"/>
  <c r="L234" i="10" s="1"/>
  <c r="G218" i="10"/>
  <c r="H218" i="10" s="1"/>
  <c r="K218" i="10" s="1"/>
  <c r="L218" i="10" s="1"/>
  <c r="G202" i="10"/>
  <c r="H202" i="10" s="1"/>
  <c r="K202" i="10" s="1"/>
  <c r="L202" i="10" s="1"/>
  <c r="G186" i="10"/>
  <c r="H186" i="10" s="1"/>
  <c r="K186" i="10" s="1"/>
  <c r="L186" i="10" s="1"/>
  <c r="G170" i="10"/>
  <c r="H170" i="10" s="1"/>
  <c r="K170" i="10" s="1"/>
  <c r="L170" i="10" s="1"/>
  <c r="G154" i="10"/>
  <c r="H154" i="10" s="1"/>
  <c r="K154" i="10" s="1"/>
  <c r="L154" i="10" s="1"/>
  <c r="G138" i="10"/>
  <c r="H138" i="10" s="1"/>
  <c r="K138" i="10" s="1"/>
  <c r="L138" i="10" s="1"/>
  <c r="G122" i="10"/>
  <c r="H122" i="10" s="1"/>
  <c r="K122" i="10" s="1"/>
  <c r="L122" i="10" s="1"/>
  <c r="G106" i="10"/>
  <c r="H106" i="10" s="1"/>
  <c r="K106" i="10" s="1"/>
  <c r="L106" i="10" s="1"/>
  <c r="G229" i="10"/>
  <c r="H229" i="10" s="1"/>
  <c r="K229" i="10" s="1"/>
  <c r="L229" i="10" s="1"/>
  <c r="G213" i="10"/>
  <c r="H213" i="10" s="1"/>
  <c r="K213" i="10" s="1"/>
  <c r="L213" i="10" s="1"/>
  <c r="G197" i="10"/>
  <c r="H197" i="10" s="1"/>
  <c r="K197" i="10" s="1"/>
  <c r="L197" i="10" s="1"/>
  <c r="G181" i="10"/>
  <c r="H181" i="10" s="1"/>
  <c r="K181" i="10" s="1"/>
  <c r="L181" i="10" s="1"/>
  <c r="G165" i="10"/>
  <c r="H165" i="10" s="1"/>
  <c r="K165" i="10" s="1"/>
  <c r="L165" i="10" s="1"/>
  <c r="G149" i="10"/>
  <c r="H149" i="10" s="1"/>
  <c r="K149" i="10" s="1"/>
  <c r="L149" i="10" s="1"/>
  <c r="G133" i="10"/>
  <c r="H133" i="10" s="1"/>
  <c r="K133" i="10" s="1"/>
  <c r="L133" i="10" s="1"/>
  <c r="G117" i="10"/>
  <c r="H117" i="10" s="1"/>
  <c r="K117" i="10" s="1"/>
  <c r="L117" i="10" s="1"/>
  <c r="G101" i="10"/>
  <c r="H101" i="10" s="1"/>
  <c r="K101" i="10" s="1"/>
  <c r="L101" i="10" s="1"/>
  <c r="G268" i="10"/>
  <c r="H268" i="10" s="1"/>
  <c r="K268" i="10" s="1"/>
  <c r="L268" i="10" s="1"/>
  <c r="G363" i="10"/>
  <c r="H363" i="10" s="1"/>
  <c r="K363" i="10" s="1"/>
  <c r="L363" i="10" s="1"/>
  <c r="G56" i="10"/>
  <c r="H56" i="10" s="1"/>
  <c r="K56" i="10" s="1"/>
  <c r="L56" i="10" s="1"/>
  <c r="G28" i="10"/>
  <c r="H28" i="10" s="1"/>
  <c r="K162" i="10"/>
  <c r="L162" i="10" s="1"/>
  <c r="K294" i="10"/>
  <c r="L294" i="10" s="1"/>
  <c r="K102" i="10"/>
  <c r="L102" i="10" s="1"/>
  <c r="K212" i="10"/>
  <c r="L212" i="10" s="1"/>
  <c r="K196" i="10"/>
  <c r="L196" i="10" s="1"/>
  <c r="K148" i="10"/>
  <c r="L148" i="10" s="1"/>
  <c r="K55" i="10"/>
  <c r="L55" i="10" s="1"/>
  <c r="G276" i="10"/>
  <c r="H276" i="10" s="1"/>
  <c r="K276" i="10" s="1"/>
  <c r="L276" i="10" s="1"/>
  <c r="G367" i="10"/>
  <c r="H367" i="10" s="1"/>
  <c r="K367" i="10" s="1"/>
  <c r="L367" i="10" s="1"/>
  <c r="G59" i="10"/>
  <c r="H59" i="10" s="1"/>
  <c r="K59" i="10" s="1"/>
  <c r="L59" i="10" s="1"/>
  <c r="G375" i="10"/>
  <c r="H375" i="10" s="1"/>
  <c r="K375" i="10" s="1"/>
  <c r="L375" i="10" s="1"/>
  <c r="G383" i="10"/>
  <c r="H383" i="10" s="1"/>
  <c r="K383" i="10" s="1"/>
  <c r="L383" i="10" s="1"/>
  <c r="G391" i="10"/>
  <c r="H391" i="10" s="1"/>
  <c r="K391" i="10" s="1"/>
  <c r="L391" i="10" s="1"/>
  <c r="G399" i="10"/>
  <c r="H399" i="10" s="1"/>
  <c r="K399" i="10" s="1"/>
  <c r="L399" i="10" s="1"/>
  <c r="G378" i="10"/>
  <c r="H378" i="10" s="1"/>
  <c r="K378" i="10" s="1"/>
  <c r="L378" i="10" s="1"/>
  <c r="G393" i="10"/>
  <c r="H393" i="10" s="1"/>
  <c r="K393" i="10" s="1"/>
  <c r="L393" i="10" s="1"/>
  <c r="K392" i="10"/>
  <c r="L392" i="10" s="1"/>
  <c r="G381" i="10"/>
  <c r="H381" i="10" s="1"/>
  <c r="K381" i="10" s="1"/>
  <c r="L381" i="10" s="1"/>
  <c r="K373" i="10"/>
  <c r="L373" i="10" s="1"/>
  <c r="G374" i="10"/>
  <c r="H374" i="10" s="1"/>
  <c r="K374" i="10" s="1"/>
  <c r="L374" i="10" s="1"/>
  <c r="G394" i="10"/>
  <c r="H394" i="10" s="1"/>
  <c r="K394" i="10" s="1"/>
  <c r="L394" i="10" s="1"/>
  <c r="G401" i="10"/>
  <c r="H401" i="10" s="1"/>
  <c r="K401" i="10" s="1"/>
  <c r="L401" i="10" s="1"/>
  <c r="G300" i="10"/>
  <c r="H300" i="10" s="1"/>
  <c r="K300" i="10" s="1"/>
  <c r="L300" i="10" s="1"/>
  <c r="K173" i="10"/>
  <c r="L173" i="10" s="1"/>
  <c r="K352" i="10"/>
  <c r="L352" i="10" s="1"/>
  <c r="K288" i="10"/>
  <c r="L288" i="10" s="1"/>
  <c r="G67" i="10"/>
  <c r="H67" i="10" s="1"/>
  <c r="K67" i="10" s="1"/>
  <c r="L67" i="10" s="1"/>
  <c r="G372" i="10"/>
  <c r="H372" i="10" s="1"/>
  <c r="K372" i="10" s="1"/>
  <c r="L372" i="10" s="1"/>
  <c r="G380" i="10"/>
  <c r="H380" i="10" s="1"/>
  <c r="K380" i="10" s="1"/>
  <c r="L380" i="10" s="1"/>
  <c r="G388" i="10"/>
  <c r="H388" i="10" s="1"/>
  <c r="K388" i="10" s="1"/>
  <c r="L388" i="10" s="1"/>
  <c r="G396" i="10"/>
  <c r="G404" i="10"/>
  <c r="H404" i="10" s="1"/>
  <c r="K404" i="10" s="1"/>
  <c r="L404" i="10" s="1"/>
  <c r="G390" i="10"/>
  <c r="H390" i="10" s="1"/>
  <c r="K390" i="10" s="1"/>
  <c r="L390" i="10" s="1"/>
  <c r="M390" i="10" s="1"/>
  <c r="H397" i="10"/>
  <c r="K397" i="10" s="1"/>
  <c r="L397" i="10" s="1"/>
  <c r="K377" i="10"/>
  <c r="L377" i="10" s="1"/>
  <c r="G385" i="10"/>
  <c r="H385" i="10" s="1"/>
  <c r="K385" i="10" s="1"/>
  <c r="L385" i="10" s="1"/>
  <c r="H396" i="10" l="1"/>
  <c r="K396" i="10" s="1"/>
  <c r="L396" i="10" s="1"/>
  <c r="M48" i="10"/>
  <c r="N48" i="10"/>
  <c r="M376" i="10"/>
  <c r="N376" i="10"/>
  <c r="M394" i="10"/>
  <c r="N394" i="10"/>
  <c r="M384" i="10"/>
  <c r="N384" i="10"/>
  <c r="M389" i="10"/>
  <c r="N389" i="10"/>
  <c r="M402" i="10"/>
  <c r="N402" i="10"/>
  <c r="M371" i="10"/>
  <c r="N371" i="10"/>
  <c r="M377" i="10"/>
  <c r="N377" i="10"/>
  <c r="M398" i="10"/>
  <c r="N398" i="10"/>
  <c r="M383" i="10"/>
  <c r="N383" i="10"/>
  <c r="M395" i="10"/>
  <c r="N395" i="10"/>
  <c r="M397" i="10"/>
  <c r="N397" i="10"/>
  <c r="M387" i="10"/>
  <c r="N387" i="10"/>
  <c r="N390" i="10"/>
  <c r="O390" i="10" s="1"/>
  <c r="D390" i="12" s="1"/>
  <c r="M380" i="10"/>
  <c r="N380" i="10"/>
  <c r="M399" i="10"/>
  <c r="N399" i="10"/>
  <c r="M401" i="10"/>
  <c r="N401" i="10"/>
  <c r="M373" i="10"/>
  <c r="N373" i="10"/>
  <c r="M400" i="10"/>
  <c r="N400" i="10"/>
  <c r="M379" i="10"/>
  <c r="N379" i="10"/>
  <c r="M374" i="10"/>
  <c r="N374" i="10"/>
  <c r="M392" i="10"/>
  <c r="N392" i="10"/>
  <c r="M382" i="10"/>
  <c r="N382" i="10"/>
  <c r="M385" i="10"/>
  <c r="N385" i="10"/>
  <c r="M388" i="10"/>
  <c r="N388" i="10"/>
  <c r="M378" i="10"/>
  <c r="N378" i="10"/>
  <c r="M375" i="10"/>
  <c r="N375" i="10"/>
  <c r="M393" i="10"/>
  <c r="N393" i="10"/>
  <c r="M404" i="10"/>
  <c r="N404" i="10"/>
  <c r="M372" i="10"/>
  <c r="N372" i="10"/>
  <c r="M391" i="10"/>
  <c r="N391" i="10"/>
  <c r="M381" i="10"/>
  <c r="N381" i="10"/>
  <c r="M386" i="10"/>
  <c r="N386" i="10"/>
  <c r="M403" i="10"/>
  <c r="N403" i="10"/>
  <c r="M203" i="10"/>
  <c r="N203" i="10"/>
  <c r="M108" i="10"/>
  <c r="N108" i="10"/>
  <c r="M167" i="10"/>
  <c r="N167" i="10"/>
  <c r="M87" i="10"/>
  <c r="N87" i="10"/>
  <c r="M84" i="10"/>
  <c r="N84" i="10"/>
  <c r="M141" i="10"/>
  <c r="N141" i="10"/>
  <c r="M130" i="10"/>
  <c r="N130" i="10"/>
  <c r="M194" i="10"/>
  <c r="N194" i="10"/>
  <c r="M258" i="10"/>
  <c r="N258" i="10"/>
  <c r="M322" i="10"/>
  <c r="N322" i="10"/>
  <c r="M143" i="10"/>
  <c r="N143" i="10"/>
  <c r="M207" i="10"/>
  <c r="N207" i="10"/>
  <c r="M271" i="10"/>
  <c r="N271" i="10"/>
  <c r="M348" i="10"/>
  <c r="N348" i="10"/>
  <c r="M280" i="10"/>
  <c r="N280" i="10"/>
  <c r="M36" i="10"/>
  <c r="N36" i="10"/>
  <c r="M297" i="10"/>
  <c r="N297" i="10"/>
  <c r="M358" i="10"/>
  <c r="N358" i="10"/>
  <c r="M339" i="10"/>
  <c r="N339" i="10"/>
  <c r="M152" i="10"/>
  <c r="N152" i="10"/>
  <c r="M85" i="10"/>
  <c r="N85" i="10"/>
  <c r="M296" i="10"/>
  <c r="N296" i="10"/>
  <c r="M74" i="10"/>
  <c r="N74" i="10"/>
  <c r="M75" i="10"/>
  <c r="N75" i="10"/>
  <c r="M201" i="10"/>
  <c r="N201" i="10"/>
  <c r="M331" i="10"/>
  <c r="N331" i="10"/>
  <c r="M122" i="10"/>
  <c r="N122" i="10"/>
  <c r="M250" i="10"/>
  <c r="N250" i="10"/>
  <c r="M135" i="10"/>
  <c r="N135" i="10"/>
  <c r="M199" i="10"/>
  <c r="N199" i="10"/>
  <c r="M340" i="10"/>
  <c r="N340" i="10"/>
  <c r="M174" i="10"/>
  <c r="N174" i="10"/>
  <c r="M283" i="10"/>
  <c r="N283" i="10"/>
  <c r="M232" i="10"/>
  <c r="N232" i="10"/>
  <c r="M52" i="10"/>
  <c r="N52" i="10"/>
  <c r="M137" i="10"/>
  <c r="N137" i="10"/>
  <c r="M293" i="10"/>
  <c r="N293" i="10"/>
  <c r="M46" i="10"/>
  <c r="N46" i="10"/>
  <c r="M109" i="10"/>
  <c r="N109" i="10"/>
  <c r="M243" i="10"/>
  <c r="N243" i="10"/>
  <c r="M160" i="10"/>
  <c r="N160" i="10"/>
  <c r="M190" i="10"/>
  <c r="N190" i="10"/>
  <c r="M281" i="10"/>
  <c r="N281" i="10"/>
  <c r="M183" i="10"/>
  <c r="N183" i="10"/>
  <c r="M100" i="10"/>
  <c r="N100" i="10"/>
  <c r="M244" i="10"/>
  <c r="N244" i="10"/>
  <c r="M363" i="10"/>
  <c r="N363" i="10"/>
  <c r="M325" i="10"/>
  <c r="N325" i="10"/>
  <c r="M185" i="10"/>
  <c r="N185" i="10"/>
  <c r="M95" i="10"/>
  <c r="N95" i="10"/>
  <c r="M267" i="10"/>
  <c r="N267" i="10"/>
  <c r="M312" i="10"/>
  <c r="N312" i="10"/>
  <c r="M142" i="10"/>
  <c r="N142" i="10"/>
  <c r="M49" i="10"/>
  <c r="N49" i="10"/>
  <c r="M265" i="10"/>
  <c r="N265" i="10"/>
  <c r="M40" i="10"/>
  <c r="N40" i="10"/>
  <c r="M361" i="10"/>
  <c r="N361" i="10"/>
  <c r="M334" i="10"/>
  <c r="N334" i="10"/>
  <c r="M140" i="10"/>
  <c r="N140" i="10"/>
  <c r="M355" i="10"/>
  <c r="N355" i="10"/>
  <c r="M370" i="10"/>
  <c r="N370" i="10"/>
  <c r="M79" i="10"/>
  <c r="N79" i="10"/>
  <c r="M287" i="10"/>
  <c r="N287" i="10"/>
  <c r="M182" i="10"/>
  <c r="N182" i="10"/>
  <c r="M81" i="10"/>
  <c r="N81" i="10"/>
  <c r="M309" i="10"/>
  <c r="N309" i="10"/>
  <c r="M338" i="10"/>
  <c r="N338" i="10"/>
  <c r="M112" i="10"/>
  <c r="N112" i="10"/>
  <c r="M291" i="10"/>
  <c r="N291" i="10"/>
  <c r="M300" i="10"/>
  <c r="N300" i="10"/>
  <c r="M55" i="10"/>
  <c r="N55" i="10"/>
  <c r="M119" i="10"/>
  <c r="N119" i="10"/>
  <c r="M295" i="10"/>
  <c r="N295" i="10"/>
  <c r="M116" i="10"/>
  <c r="N116" i="10"/>
  <c r="M180" i="10"/>
  <c r="N180" i="10"/>
  <c r="M260" i="10"/>
  <c r="N260" i="10"/>
  <c r="M166" i="10"/>
  <c r="N166" i="10"/>
  <c r="M294" i="10"/>
  <c r="N294" i="10"/>
  <c r="M189" i="10"/>
  <c r="N189" i="10"/>
  <c r="M97" i="10"/>
  <c r="N97" i="10"/>
  <c r="M225" i="10"/>
  <c r="N225" i="10"/>
  <c r="M353" i="10"/>
  <c r="N353" i="10"/>
  <c r="M253" i="10"/>
  <c r="N253" i="10"/>
  <c r="M37" i="10"/>
  <c r="N37" i="10"/>
  <c r="M349" i="10"/>
  <c r="N349" i="10"/>
  <c r="M268" i="10"/>
  <c r="N268" i="10"/>
  <c r="M149" i="10"/>
  <c r="N149" i="10"/>
  <c r="M213" i="10"/>
  <c r="N213" i="10"/>
  <c r="M138" i="10"/>
  <c r="N138" i="10"/>
  <c r="M202" i="10"/>
  <c r="N202" i="10"/>
  <c r="M266" i="10"/>
  <c r="N266" i="10"/>
  <c r="M330" i="10"/>
  <c r="N330" i="10"/>
  <c r="M151" i="10"/>
  <c r="N151" i="10"/>
  <c r="M215" i="10"/>
  <c r="N215" i="10"/>
  <c r="M279" i="10"/>
  <c r="N279" i="10"/>
  <c r="M120" i="10"/>
  <c r="N120" i="10"/>
  <c r="M216" i="10"/>
  <c r="N216" i="10"/>
  <c r="M342" i="10"/>
  <c r="N342" i="10"/>
  <c r="M356" i="10"/>
  <c r="N356" i="10"/>
  <c r="M228" i="10"/>
  <c r="N228" i="10"/>
  <c r="M345" i="10"/>
  <c r="N345" i="10"/>
  <c r="M62" i="10"/>
  <c r="N62" i="10"/>
  <c r="M41" i="10"/>
  <c r="N41" i="10"/>
  <c r="M206" i="10"/>
  <c r="N206" i="10"/>
  <c r="M315" i="10"/>
  <c r="N315" i="10"/>
  <c r="M351" i="10"/>
  <c r="N351" i="10"/>
  <c r="M155" i="10"/>
  <c r="N155" i="10"/>
  <c r="M88" i="10"/>
  <c r="N88" i="10"/>
  <c r="M248" i="10"/>
  <c r="N248" i="10"/>
  <c r="M328" i="10"/>
  <c r="N328" i="10"/>
  <c r="M125" i="10"/>
  <c r="N125" i="10"/>
  <c r="M77" i="10"/>
  <c r="N77" i="10"/>
  <c r="M105" i="10"/>
  <c r="N105" i="10"/>
  <c r="M110" i="10"/>
  <c r="N110" i="10"/>
  <c r="M238" i="10"/>
  <c r="N238" i="10"/>
  <c r="M123" i="10"/>
  <c r="N123" i="10"/>
  <c r="M172" i="10"/>
  <c r="N172" i="10"/>
  <c r="M252" i="10"/>
  <c r="N252" i="10"/>
  <c r="M204" i="10"/>
  <c r="N204" i="10"/>
  <c r="M60" i="10"/>
  <c r="N60" i="10"/>
  <c r="M111" i="10"/>
  <c r="N111" i="10"/>
  <c r="M175" i="10"/>
  <c r="N175" i="10"/>
  <c r="M239" i="10"/>
  <c r="N239" i="10"/>
  <c r="M303" i="10"/>
  <c r="N303" i="10"/>
  <c r="M86" i="10"/>
  <c r="N86" i="10"/>
  <c r="M214" i="10"/>
  <c r="N214" i="10"/>
  <c r="M47" i="10"/>
  <c r="N47" i="10"/>
  <c r="M113" i="10"/>
  <c r="N113" i="10"/>
  <c r="M241" i="10"/>
  <c r="N241" i="10"/>
  <c r="M364" i="10"/>
  <c r="N364" i="10"/>
  <c r="M50" i="10"/>
  <c r="N50" i="10"/>
  <c r="M210" i="10"/>
  <c r="N210" i="10"/>
  <c r="M93" i="10"/>
  <c r="N93" i="10"/>
  <c r="M146" i="10"/>
  <c r="N146" i="10"/>
  <c r="M274" i="10"/>
  <c r="N274" i="10"/>
  <c r="M350" i="10"/>
  <c r="N350" i="10"/>
  <c r="M195" i="10"/>
  <c r="N195" i="10"/>
  <c r="M249" i="10"/>
  <c r="N249" i="10"/>
  <c r="M276" i="10"/>
  <c r="N276" i="10"/>
  <c r="M263" i="10"/>
  <c r="N263" i="10"/>
  <c r="M324" i="10"/>
  <c r="N324" i="10"/>
  <c r="M39" i="10"/>
  <c r="N39" i="10"/>
  <c r="M193" i="10"/>
  <c r="N193" i="10"/>
  <c r="M157" i="10"/>
  <c r="N157" i="10"/>
  <c r="M354" i="10"/>
  <c r="N354" i="10"/>
  <c r="M133" i="10"/>
  <c r="N133" i="10"/>
  <c r="M186" i="10"/>
  <c r="N186" i="10"/>
  <c r="M104" i="10"/>
  <c r="N104" i="10"/>
  <c r="M208" i="10"/>
  <c r="N208" i="10"/>
  <c r="M220" i="10"/>
  <c r="N220" i="10"/>
  <c r="M286" i="10"/>
  <c r="N286" i="10"/>
  <c r="M272" i="10"/>
  <c r="N272" i="10"/>
  <c r="M72" i="10"/>
  <c r="N72" i="10"/>
  <c r="M43" i="10"/>
  <c r="N43" i="10"/>
  <c r="M217" i="10"/>
  <c r="N217" i="10"/>
  <c r="M235" i="10"/>
  <c r="N235" i="10"/>
  <c r="M304" i="10"/>
  <c r="N304" i="10"/>
  <c r="M316" i="10"/>
  <c r="N316" i="10"/>
  <c r="M159" i="10"/>
  <c r="N159" i="10"/>
  <c r="M54" i="10"/>
  <c r="N54" i="10"/>
  <c r="M209" i="10"/>
  <c r="N209" i="10"/>
  <c r="M178" i="10"/>
  <c r="N178" i="10"/>
  <c r="M184" i="10"/>
  <c r="N184" i="10"/>
  <c r="M275" i="10"/>
  <c r="N275" i="10"/>
  <c r="M192" i="10"/>
  <c r="N192" i="10"/>
  <c r="M254" i="10"/>
  <c r="N254" i="10"/>
  <c r="M51" i="10"/>
  <c r="N51" i="10"/>
  <c r="M307" i="10"/>
  <c r="N307" i="10"/>
  <c r="M352" i="10"/>
  <c r="N352" i="10"/>
  <c r="M333" i="10"/>
  <c r="N333" i="10"/>
  <c r="M71" i="10"/>
  <c r="N71" i="10"/>
  <c r="M311" i="10"/>
  <c r="N311" i="10"/>
  <c r="M196" i="10"/>
  <c r="N196" i="10"/>
  <c r="M70" i="10"/>
  <c r="N70" i="10"/>
  <c r="M326" i="10"/>
  <c r="N326" i="10"/>
  <c r="M257" i="10"/>
  <c r="N257" i="10"/>
  <c r="M290" i="10"/>
  <c r="N290" i="10"/>
  <c r="M101" i="10"/>
  <c r="N101" i="10"/>
  <c r="M218" i="10"/>
  <c r="N218" i="10"/>
  <c r="M136" i="10"/>
  <c r="N136" i="10"/>
  <c r="M285" i="10"/>
  <c r="N285" i="10"/>
  <c r="M264" i="10"/>
  <c r="N264" i="10"/>
  <c r="M91" i="10"/>
  <c r="N91" i="10"/>
  <c r="M121" i="10"/>
  <c r="N121" i="10"/>
  <c r="M233" i="10"/>
  <c r="N233" i="10"/>
  <c r="M222" i="10"/>
  <c r="N222" i="10"/>
  <c r="M107" i="10"/>
  <c r="N107" i="10"/>
  <c r="M219" i="10"/>
  <c r="N219" i="10"/>
  <c r="M124" i="10"/>
  <c r="N124" i="10"/>
  <c r="M346" i="10"/>
  <c r="N346" i="10"/>
  <c r="M360" i="10"/>
  <c r="N360" i="10"/>
  <c r="M365" i="10"/>
  <c r="N365" i="10"/>
  <c r="M323" i="10"/>
  <c r="N323" i="10"/>
  <c r="M236" i="10"/>
  <c r="N236" i="10"/>
  <c r="M187" i="10"/>
  <c r="N187" i="10"/>
  <c r="M299" i="10"/>
  <c r="N299" i="10"/>
  <c r="M344" i="10"/>
  <c r="N344" i="10"/>
  <c r="M270" i="10"/>
  <c r="N270" i="10"/>
  <c r="M221" i="10"/>
  <c r="N221" i="10"/>
  <c r="M169" i="10"/>
  <c r="N169" i="10"/>
  <c r="M329" i="10"/>
  <c r="N329" i="10"/>
  <c r="M42" i="10"/>
  <c r="N42" i="10"/>
  <c r="M269" i="10"/>
  <c r="N269" i="10"/>
  <c r="M76" i="10"/>
  <c r="N76" i="10"/>
  <c r="M38" i="10"/>
  <c r="N38" i="10"/>
  <c r="M188" i="10"/>
  <c r="N188" i="10"/>
  <c r="M127" i="10"/>
  <c r="N127" i="10"/>
  <c r="M191" i="10"/>
  <c r="N191" i="10"/>
  <c r="M255" i="10"/>
  <c r="N255" i="10"/>
  <c r="M319" i="10"/>
  <c r="N319" i="10"/>
  <c r="M284" i="10"/>
  <c r="N284" i="10"/>
  <c r="M118" i="10"/>
  <c r="N118" i="10"/>
  <c r="M246" i="10"/>
  <c r="N246" i="10"/>
  <c r="M245" i="10"/>
  <c r="N245" i="10"/>
  <c r="M145" i="10"/>
  <c r="N145" i="10"/>
  <c r="M273" i="10"/>
  <c r="N273" i="10"/>
  <c r="M44" i="10"/>
  <c r="N44" i="10"/>
  <c r="M82" i="10"/>
  <c r="N82" i="10"/>
  <c r="M242" i="10"/>
  <c r="N242" i="10"/>
  <c r="M144" i="10"/>
  <c r="N144" i="10"/>
  <c r="M336" i="10"/>
  <c r="N336" i="10"/>
  <c r="M99" i="10"/>
  <c r="N99" i="10"/>
  <c r="M227" i="10"/>
  <c r="N227" i="10"/>
  <c r="M313" i="10"/>
  <c r="N313" i="10"/>
  <c r="M115" i="10"/>
  <c r="N115" i="10"/>
  <c r="M64" i="10"/>
  <c r="N64" i="10"/>
  <c r="M288" i="10"/>
  <c r="N288" i="10"/>
  <c r="M69" i="10"/>
  <c r="N69" i="10"/>
  <c r="M369" i="10"/>
  <c r="N369" i="10"/>
  <c r="M103" i="10"/>
  <c r="N103" i="10"/>
  <c r="M343" i="10"/>
  <c r="N343" i="10"/>
  <c r="M164" i="10"/>
  <c r="N164" i="10"/>
  <c r="M134" i="10"/>
  <c r="N134" i="10"/>
  <c r="M262" i="10"/>
  <c r="N262" i="10"/>
  <c r="M65" i="10"/>
  <c r="N65" i="10"/>
  <c r="M321" i="10"/>
  <c r="N321" i="10"/>
  <c r="M98" i="10"/>
  <c r="N98" i="10"/>
  <c r="M226" i="10"/>
  <c r="N226" i="10"/>
  <c r="M237" i="10"/>
  <c r="N237" i="10"/>
  <c r="M197" i="10"/>
  <c r="N197" i="10"/>
  <c r="M314" i="10"/>
  <c r="N314" i="10"/>
  <c r="M168" i="10"/>
  <c r="N168" i="10"/>
  <c r="M57" i="10"/>
  <c r="N57" i="10"/>
  <c r="M90" i="10"/>
  <c r="N90" i="10"/>
  <c r="M171" i="10"/>
  <c r="N171" i="10"/>
  <c r="M261" i="10"/>
  <c r="N261" i="10"/>
  <c r="M139" i="10"/>
  <c r="N139" i="10"/>
  <c r="M347" i="10"/>
  <c r="N347" i="10"/>
  <c r="M362" i="10"/>
  <c r="N362" i="10"/>
  <c r="M73" i="10"/>
  <c r="N73" i="10"/>
  <c r="M58" i="10"/>
  <c r="N58" i="10"/>
  <c r="M223" i="10"/>
  <c r="N223" i="10"/>
  <c r="M92" i="10"/>
  <c r="N92" i="10"/>
  <c r="M310" i="10"/>
  <c r="N310" i="10"/>
  <c r="M337" i="10"/>
  <c r="N337" i="10"/>
  <c r="M205" i="10"/>
  <c r="N205" i="10"/>
  <c r="M332" i="10"/>
  <c r="N332" i="10"/>
  <c r="M163" i="10"/>
  <c r="N163" i="10"/>
  <c r="M67" i="10"/>
  <c r="N67" i="10"/>
  <c r="M147" i="10"/>
  <c r="N147" i="10"/>
  <c r="M80" i="10"/>
  <c r="N80" i="10"/>
  <c r="M320" i="10"/>
  <c r="N320" i="10"/>
  <c r="M173" i="10"/>
  <c r="N173" i="10"/>
  <c r="M229" i="10"/>
  <c r="N229" i="10"/>
  <c r="M179" i="10"/>
  <c r="N179" i="10"/>
  <c r="M96" i="10"/>
  <c r="N96" i="10"/>
  <c r="M224" i="10"/>
  <c r="N224" i="10"/>
  <c r="M318" i="10"/>
  <c r="N318" i="10"/>
  <c r="M59" i="10"/>
  <c r="N59" i="10"/>
  <c r="M231" i="10"/>
  <c r="N231" i="10"/>
  <c r="M68" i="10"/>
  <c r="N68" i="10"/>
  <c r="M132" i="10"/>
  <c r="N132" i="10"/>
  <c r="M292" i="10"/>
  <c r="N292" i="10"/>
  <c r="M198" i="10"/>
  <c r="N198" i="10"/>
  <c r="M277" i="10"/>
  <c r="N277" i="10"/>
  <c r="M129" i="10"/>
  <c r="N129" i="10"/>
  <c r="M366" i="10"/>
  <c r="N366" i="10"/>
  <c r="M162" i="10"/>
  <c r="N162" i="10"/>
  <c r="M61" i="10"/>
  <c r="N61" i="10"/>
  <c r="M165" i="10"/>
  <c r="N165" i="10"/>
  <c r="M154" i="10"/>
  <c r="N154" i="10"/>
  <c r="M282" i="10"/>
  <c r="N282" i="10"/>
  <c r="M83" i="10"/>
  <c r="N83" i="10"/>
  <c r="M211" i="10"/>
  <c r="N211" i="10"/>
  <c r="M128" i="10"/>
  <c r="N128" i="10"/>
  <c r="M256" i="10"/>
  <c r="N256" i="10"/>
  <c r="M126" i="10"/>
  <c r="N126" i="10"/>
  <c r="M35" i="10"/>
  <c r="N35" i="10"/>
  <c r="M153" i="10"/>
  <c r="N153" i="10"/>
  <c r="M367" i="10"/>
  <c r="N367" i="10"/>
  <c r="M247" i="10"/>
  <c r="N247" i="10"/>
  <c r="M327" i="10"/>
  <c r="N327" i="10"/>
  <c r="M148" i="10"/>
  <c r="N148" i="10"/>
  <c r="M212" i="10"/>
  <c r="N212" i="10"/>
  <c r="M308" i="10"/>
  <c r="N308" i="10"/>
  <c r="M102" i="10"/>
  <c r="N102" i="10"/>
  <c r="M230" i="10"/>
  <c r="N230" i="10"/>
  <c r="M357" i="10"/>
  <c r="N357" i="10"/>
  <c r="M161" i="10"/>
  <c r="N161" i="10"/>
  <c r="M289" i="10"/>
  <c r="N289" i="10"/>
  <c r="M53" i="10"/>
  <c r="N53" i="10"/>
  <c r="M66" i="10"/>
  <c r="N66" i="10"/>
  <c r="M56" i="10"/>
  <c r="N56" i="10"/>
  <c r="M117" i="10"/>
  <c r="N117" i="10"/>
  <c r="M181" i="10"/>
  <c r="N181" i="10"/>
  <c r="M106" i="10"/>
  <c r="N106" i="10"/>
  <c r="M170" i="10"/>
  <c r="N170" i="10"/>
  <c r="M234" i="10"/>
  <c r="N234" i="10"/>
  <c r="M298" i="10"/>
  <c r="N298" i="10"/>
  <c r="M317" i="10"/>
  <c r="N317" i="10"/>
  <c r="M251" i="10"/>
  <c r="N251" i="10"/>
  <c r="M156" i="10"/>
  <c r="N156" i="10"/>
  <c r="M89" i="10"/>
  <c r="N89" i="10"/>
  <c r="M94" i="10"/>
  <c r="N94" i="10"/>
  <c r="M368" i="10"/>
  <c r="N368" i="10"/>
  <c r="M200" i="10"/>
  <c r="N200" i="10"/>
  <c r="M78" i="10"/>
  <c r="N78" i="10"/>
  <c r="M302" i="10"/>
  <c r="N302" i="10"/>
  <c r="M301" i="10"/>
  <c r="N301" i="10"/>
  <c r="M359" i="10"/>
  <c r="N359" i="10"/>
  <c r="M158" i="10"/>
  <c r="N158" i="10"/>
  <c r="M240" i="10"/>
  <c r="N240" i="10"/>
  <c r="M45" i="10"/>
  <c r="N45" i="10"/>
  <c r="M63" i="10"/>
  <c r="N63" i="10"/>
  <c r="M335" i="10"/>
  <c r="N335" i="10"/>
  <c r="M150" i="10"/>
  <c r="N150" i="10"/>
  <c r="M278" i="10"/>
  <c r="N278" i="10"/>
  <c r="M177" i="10"/>
  <c r="N177" i="10"/>
  <c r="M305" i="10"/>
  <c r="N305" i="10"/>
  <c r="M114" i="10"/>
  <c r="N114" i="10"/>
  <c r="M306" i="10"/>
  <c r="N306" i="10"/>
  <c r="M176" i="10"/>
  <c r="N176" i="10"/>
  <c r="M131" i="10"/>
  <c r="N131" i="10"/>
  <c r="M259" i="10"/>
  <c r="N259" i="10"/>
  <c r="M341" i="10"/>
  <c r="N341" i="10"/>
  <c r="O394" i="10" l="1"/>
  <c r="D394" i="12" s="1"/>
  <c r="F394" i="12" s="1"/>
  <c r="O60" i="10"/>
  <c r="D60" i="12" s="1"/>
  <c r="G60" i="12" s="1"/>
  <c r="M396" i="10"/>
  <c r="N396" i="10"/>
  <c r="F390" i="12"/>
  <c r="G390" i="12"/>
  <c r="O376" i="10"/>
  <c r="D376" i="12" s="1"/>
  <c r="O48" i="10"/>
  <c r="D48" i="12" s="1"/>
  <c r="O391" i="10"/>
  <c r="D391" i="12" s="1"/>
  <c r="O404" i="10"/>
  <c r="D404" i="12" s="1"/>
  <c r="O375" i="10"/>
  <c r="D375" i="12" s="1"/>
  <c r="O388" i="10"/>
  <c r="D388" i="12" s="1"/>
  <c r="O401" i="10"/>
  <c r="D401" i="12" s="1"/>
  <c r="O349" i="10"/>
  <c r="D349" i="12" s="1"/>
  <c r="O253" i="10"/>
  <c r="D253" i="12" s="1"/>
  <c r="O166" i="10"/>
  <c r="D166" i="12" s="1"/>
  <c r="O291" i="10"/>
  <c r="D291" i="12" s="1"/>
  <c r="O338" i="10"/>
  <c r="D338" i="12" s="1"/>
  <c r="O283" i="10"/>
  <c r="D283" i="12" s="1"/>
  <c r="O339" i="10"/>
  <c r="D339" i="12" s="1"/>
  <c r="O297" i="10"/>
  <c r="D297" i="12" s="1"/>
  <c r="O271" i="10"/>
  <c r="D271" i="12" s="1"/>
  <c r="O143" i="10"/>
  <c r="D143" i="12" s="1"/>
  <c r="O258" i="10"/>
  <c r="D258" i="12" s="1"/>
  <c r="O167" i="10"/>
  <c r="D167" i="12" s="1"/>
  <c r="O203" i="10"/>
  <c r="D203" i="12" s="1"/>
  <c r="O385" i="10"/>
  <c r="D385" i="12" s="1"/>
  <c r="O373" i="10"/>
  <c r="D373" i="12" s="1"/>
  <c r="O377" i="10"/>
  <c r="D377" i="12" s="1"/>
  <c r="O384" i="10"/>
  <c r="D384" i="12" s="1"/>
  <c r="O336" i="10"/>
  <c r="D336" i="12" s="1"/>
  <c r="O290" i="10"/>
  <c r="D290" i="12" s="1"/>
  <c r="O241" i="10"/>
  <c r="D241" i="12" s="1"/>
  <c r="O151" i="10"/>
  <c r="D151" i="12" s="1"/>
  <c r="O266" i="10"/>
  <c r="D266" i="12" s="1"/>
  <c r="O138" i="10"/>
  <c r="D138" i="12" s="1"/>
  <c r="O149" i="10"/>
  <c r="D149" i="12" s="1"/>
  <c r="O305" i="10"/>
  <c r="D305" i="12" s="1"/>
  <c r="O200" i="10"/>
  <c r="D200" i="12" s="1"/>
  <c r="O395" i="10"/>
  <c r="D395" i="12" s="1"/>
  <c r="O321" i="10"/>
  <c r="D321" i="12" s="1"/>
  <c r="O262" i="10"/>
  <c r="D262" i="12" s="1"/>
  <c r="O164" i="10"/>
  <c r="D164" i="12" s="1"/>
  <c r="O103" i="10"/>
  <c r="D103" i="12" s="1"/>
  <c r="O69" i="10"/>
  <c r="D69" i="12" s="1"/>
  <c r="O64" i="10"/>
  <c r="D64" i="12" s="1"/>
  <c r="O99" i="10"/>
  <c r="D99" i="12" s="1"/>
  <c r="O378" i="10"/>
  <c r="D378" i="12" s="1"/>
  <c r="O392" i="10"/>
  <c r="D392" i="12" s="1"/>
  <c r="O380" i="10"/>
  <c r="D380" i="12" s="1"/>
  <c r="O383" i="10"/>
  <c r="D383" i="12" s="1"/>
  <c r="O153" i="10"/>
  <c r="D153" i="12" s="1"/>
  <c r="O57" i="10"/>
  <c r="D57" i="12" s="1"/>
  <c r="O115" i="10"/>
  <c r="D115" i="12" s="1"/>
  <c r="O227" i="10"/>
  <c r="D227" i="12" s="1"/>
  <c r="O403" i="10"/>
  <c r="D403" i="12" s="1"/>
  <c r="O382" i="10"/>
  <c r="D382" i="12" s="1"/>
  <c r="O400" i="10"/>
  <c r="D400" i="12" s="1"/>
  <c r="O187" i="10"/>
  <c r="D187" i="12" s="1"/>
  <c r="O285" i="10"/>
  <c r="D285" i="12" s="1"/>
  <c r="O218" i="10"/>
  <c r="D218" i="12" s="1"/>
  <c r="O51" i="10"/>
  <c r="D51" i="12" s="1"/>
  <c r="O304" i="10"/>
  <c r="D304" i="12" s="1"/>
  <c r="O152" i="10"/>
  <c r="D152" i="12" s="1"/>
  <c r="O358" i="10"/>
  <c r="D358" i="12" s="1"/>
  <c r="O348" i="10"/>
  <c r="D348" i="12" s="1"/>
  <c r="O108" i="10"/>
  <c r="D108" i="12" s="1"/>
  <c r="O393" i="10"/>
  <c r="D393" i="12" s="1"/>
  <c r="O379" i="10"/>
  <c r="D379" i="12" s="1"/>
  <c r="O387" i="10"/>
  <c r="D387" i="12" s="1"/>
  <c r="O396" i="10"/>
  <c r="D396" i="12" s="1"/>
  <c r="O371" i="10"/>
  <c r="D371" i="12" s="1"/>
  <c r="O389" i="10"/>
  <c r="D389" i="12" s="1"/>
  <c r="O298" i="10"/>
  <c r="D298" i="12" s="1"/>
  <c r="O230" i="10"/>
  <c r="D230" i="12" s="1"/>
  <c r="O308" i="10"/>
  <c r="D308" i="12" s="1"/>
  <c r="O247" i="10"/>
  <c r="D247" i="12" s="1"/>
  <c r="O83" i="10"/>
  <c r="D83" i="12" s="1"/>
  <c r="O154" i="10"/>
  <c r="D154" i="12" s="1"/>
  <c r="O173" i="10"/>
  <c r="D173" i="12" s="1"/>
  <c r="O381" i="10"/>
  <c r="D381" i="12" s="1"/>
  <c r="O372" i="10"/>
  <c r="D372" i="12" s="1"/>
  <c r="O399" i="10"/>
  <c r="D399" i="12" s="1"/>
  <c r="O397" i="10"/>
  <c r="D397" i="12" s="1"/>
  <c r="O301" i="10"/>
  <c r="D301" i="12" s="1"/>
  <c r="O78" i="10"/>
  <c r="D78" i="12" s="1"/>
  <c r="O368" i="10"/>
  <c r="D368" i="12" s="1"/>
  <c r="O251" i="10"/>
  <c r="D251" i="12" s="1"/>
  <c r="O282" i="10"/>
  <c r="D282" i="12" s="1"/>
  <c r="O165" i="10"/>
  <c r="D165" i="12" s="1"/>
  <c r="O162" i="10"/>
  <c r="D162" i="12" s="1"/>
  <c r="O198" i="10"/>
  <c r="D198" i="12" s="1"/>
  <c r="O132" i="10"/>
  <c r="D132" i="12" s="1"/>
  <c r="O231" i="10"/>
  <c r="D231" i="12" s="1"/>
  <c r="O229" i="10"/>
  <c r="D229" i="12" s="1"/>
  <c r="O246" i="10"/>
  <c r="D246" i="12" s="1"/>
  <c r="O127" i="10"/>
  <c r="D127" i="12" s="1"/>
  <c r="O38" i="10"/>
  <c r="D38" i="12" s="1"/>
  <c r="O329" i="10"/>
  <c r="D329" i="12" s="1"/>
  <c r="O221" i="10"/>
  <c r="D221" i="12" s="1"/>
  <c r="O254" i="10"/>
  <c r="D254" i="12" s="1"/>
  <c r="O275" i="10"/>
  <c r="D275" i="12" s="1"/>
  <c r="O178" i="10"/>
  <c r="D178" i="12" s="1"/>
  <c r="O316" i="10"/>
  <c r="D316" i="12" s="1"/>
  <c r="O370" i="10"/>
  <c r="D370" i="12" s="1"/>
  <c r="O265" i="10"/>
  <c r="D265" i="12" s="1"/>
  <c r="O142" i="10"/>
  <c r="D142" i="12" s="1"/>
  <c r="O267" i="10"/>
  <c r="D267" i="12" s="1"/>
  <c r="O185" i="10"/>
  <c r="D185" i="12" s="1"/>
  <c r="O363" i="10"/>
  <c r="D363" i="12" s="1"/>
  <c r="O281" i="10"/>
  <c r="D281" i="12" s="1"/>
  <c r="O160" i="10"/>
  <c r="D160" i="12" s="1"/>
  <c r="O109" i="10"/>
  <c r="D109" i="12" s="1"/>
  <c r="O293" i="10"/>
  <c r="D293" i="12" s="1"/>
  <c r="O52" i="10"/>
  <c r="D52" i="12" s="1"/>
  <c r="O252" i="10"/>
  <c r="D252" i="12" s="1"/>
  <c r="O123" i="10"/>
  <c r="D123" i="12" s="1"/>
  <c r="O110" i="10"/>
  <c r="D110" i="12" s="1"/>
  <c r="O328" i="10"/>
  <c r="D328" i="12" s="1"/>
  <c r="O88" i="10"/>
  <c r="D88" i="12" s="1"/>
  <c r="O351" i="10"/>
  <c r="D351" i="12" s="1"/>
  <c r="O62" i="10"/>
  <c r="D62" i="12" s="1"/>
  <c r="O228" i="10"/>
  <c r="D228" i="12" s="1"/>
  <c r="O342" i="10"/>
  <c r="D342" i="12" s="1"/>
  <c r="O215" i="10"/>
  <c r="D215" i="12" s="1"/>
  <c r="O114" i="10"/>
  <c r="D114" i="12" s="1"/>
  <c r="O177" i="10"/>
  <c r="D177" i="12" s="1"/>
  <c r="O150" i="10"/>
  <c r="D150" i="12" s="1"/>
  <c r="O240" i="10"/>
  <c r="D240" i="12" s="1"/>
  <c r="O359" i="10"/>
  <c r="D359" i="12" s="1"/>
  <c r="O94" i="10"/>
  <c r="D94" i="12" s="1"/>
  <c r="O317" i="10"/>
  <c r="D317" i="12" s="1"/>
  <c r="O337" i="10"/>
  <c r="D337" i="12" s="1"/>
  <c r="O362" i="10"/>
  <c r="D362" i="12" s="1"/>
  <c r="O139" i="10"/>
  <c r="D139" i="12" s="1"/>
  <c r="O171" i="10"/>
  <c r="D171" i="12" s="1"/>
  <c r="O98" i="10"/>
  <c r="D98" i="12" s="1"/>
  <c r="O65" i="10"/>
  <c r="D65" i="12" s="1"/>
  <c r="O118" i="10"/>
  <c r="D118" i="12" s="1"/>
  <c r="O319" i="10"/>
  <c r="D319" i="12" s="1"/>
  <c r="O191" i="10"/>
  <c r="D191" i="12" s="1"/>
  <c r="O76" i="10"/>
  <c r="D76" i="12" s="1"/>
  <c r="O42" i="10"/>
  <c r="D42" i="12" s="1"/>
  <c r="O270" i="10"/>
  <c r="D270" i="12" s="1"/>
  <c r="O299" i="10"/>
  <c r="D299" i="12" s="1"/>
  <c r="O136" i="10"/>
  <c r="D136" i="12" s="1"/>
  <c r="O195" i="10"/>
  <c r="D195" i="12" s="1"/>
  <c r="O274" i="10"/>
  <c r="D274" i="12" s="1"/>
  <c r="O93" i="10"/>
  <c r="D93" i="12" s="1"/>
  <c r="O50" i="10"/>
  <c r="D50" i="12" s="1"/>
  <c r="O111" i="10"/>
  <c r="D111" i="12" s="1"/>
  <c r="O172" i="10"/>
  <c r="D172" i="12" s="1"/>
  <c r="O345" i="10"/>
  <c r="D345" i="12" s="1"/>
  <c r="O260" i="10"/>
  <c r="D260" i="12" s="1"/>
  <c r="O116" i="10"/>
  <c r="D116" i="12" s="1"/>
  <c r="O75" i="10"/>
  <c r="D75" i="12" s="1"/>
  <c r="O341" i="10"/>
  <c r="D341" i="12" s="1"/>
  <c r="O306" i="10"/>
  <c r="D306" i="12" s="1"/>
  <c r="O86" i="10"/>
  <c r="D86" i="12" s="1"/>
  <c r="O128" i="10"/>
  <c r="D128" i="12" s="1"/>
  <c r="O147" i="10"/>
  <c r="D147" i="12" s="1"/>
  <c r="O223" i="10"/>
  <c r="D223" i="12" s="1"/>
  <c r="O90" i="10"/>
  <c r="D90" i="12" s="1"/>
  <c r="O134" i="10"/>
  <c r="D134" i="12" s="1"/>
  <c r="O343" i="10"/>
  <c r="D343" i="12" s="1"/>
  <c r="O326" i="10"/>
  <c r="D326" i="12" s="1"/>
  <c r="O71" i="10"/>
  <c r="D71" i="12" s="1"/>
  <c r="O352" i="10"/>
  <c r="D352" i="12" s="1"/>
  <c r="O235" i="10"/>
  <c r="D235" i="12" s="1"/>
  <c r="O43" i="10"/>
  <c r="D43" i="12" s="1"/>
  <c r="O272" i="10"/>
  <c r="D272" i="12" s="1"/>
  <c r="O104" i="10"/>
  <c r="D104" i="12" s="1"/>
  <c r="O133" i="10"/>
  <c r="D133" i="12" s="1"/>
  <c r="O39" i="10"/>
  <c r="D39" i="12" s="1"/>
  <c r="O263" i="10"/>
  <c r="D263" i="12" s="1"/>
  <c r="O249" i="10"/>
  <c r="D249" i="12" s="1"/>
  <c r="O350" i="10"/>
  <c r="D350" i="12" s="1"/>
  <c r="O146" i="10"/>
  <c r="D146" i="12" s="1"/>
  <c r="O112" i="10"/>
  <c r="D112" i="12" s="1"/>
  <c r="O309" i="10"/>
  <c r="D309" i="12" s="1"/>
  <c r="O398" i="10"/>
  <c r="D398" i="12" s="1"/>
  <c r="O131" i="10"/>
  <c r="D131" i="12" s="1"/>
  <c r="O56" i="10"/>
  <c r="D56" i="12" s="1"/>
  <c r="O237" i="10"/>
  <c r="D237" i="12" s="1"/>
  <c r="O91" i="10"/>
  <c r="D91" i="12" s="1"/>
  <c r="O47" i="10"/>
  <c r="D47" i="12" s="1"/>
  <c r="O239" i="10"/>
  <c r="D239" i="12" s="1"/>
  <c r="O374" i="10"/>
  <c r="D374" i="12" s="1"/>
  <c r="O45" i="10"/>
  <c r="D45" i="12" s="1"/>
  <c r="O126" i="10"/>
  <c r="D126" i="12" s="1"/>
  <c r="O320" i="10"/>
  <c r="D320" i="12" s="1"/>
  <c r="O310" i="10"/>
  <c r="D310" i="12" s="1"/>
  <c r="O73" i="10"/>
  <c r="D73" i="12" s="1"/>
  <c r="O234" i="10"/>
  <c r="D234" i="12" s="1"/>
  <c r="O66" i="10"/>
  <c r="D66" i="12" s="1"/>
  <c r="O289" i="10"/>
  <c r="D289" i="12" s="1"/>
  <c r="O357" i="10"/>
  <c r="D357" i="12" s="1"/>
  <c r="O367" i="10"/>
  <c r="D367" i="12" s="1"/>
  <c r="O366" i="10"/>
  <c r="D366" i="12" s="1"/>
  <c r="O277" i="10"/>
  <c r="D277" i="12" s="1"/>
  <c r="O59" i="10"/>
  <c r="D59" i="12" s="1"/>
  <c r="O224" i="10"/>
  <c r="D224" i="12" s="1"/>
  <c r="O179" i="10"/>
  <c r="D179" i="12" s="1"/>
  <c r="O242" i="10"/>
  <c r="D242" i="12" s="1"/>
  <c r="O44" i="10"/>
  <c r="D44" i="12" s="1"/>
  <c r="O145" i="10"/>
  <c r="D145" i="12" s="1"/>
  <c r="O236" i="10"/>
  <c r="D236" i="12" s="1"/>
  <c r="O365" i="10"/>
  <c r="D365" i="12" s="1"/>
  <c r="O346" i="10"/>
  <c r="D346" i="12" s="1"/>
  <c r="O219" i="10"/>
  <c r="D219" i="12" s="1"/>
  <c r="O121" i="10"/>
  <c r="D121" i="12" s="1"/>
  <c r="O264" i="10"/>
  <c r="D264" i="12" s="1"/>
  <c r="O101" i="10"/>
  <c r="D101" i="12" s="1"/>
  <c r="O184" i="10"/>
  <c r="D184" i="12" s="1"/>
  <c r="O209" i="10"/>
  <c r="D209" i="12" s="1"/>
  <c r="O159" i="10"/>
  <c r="D159" i="12" s="1"/>
  <c r="O120" i="10"/>
  <c r="D120" i="12" s="1"/>
  <c r="O225" i="10"/>
  <c r="D225" i="12" s="1"/>
  <c r="O189" i="10"/>
  <c r="D189" i="12" s="1"/>
  <c r="O386" i="10"/>
  <c r="D386" i="12" s="1"/>
  <c r="O402" i="10"/>
  <c r="D402" i="12" s="1"/>
  <c r="O364" i="10"/>
  <c r="D364" i="12" s="1"/>
  <c r="O105" i="10"/>
  <c r="D105" i="12" s="1"/>
  <c r="O125" i="10"/>
  <c r="D125" i="12" s="1"/>
  <c r="O315" i="10"/>
  <c r="D315" i="12" s="1"/>
  <c r="O41" i="10"/>
  <c r="D41" i="12" s="1"/>
  <c r="O330" i="10"/>
  <c r="D330" i="12" s="1"/>
  <c r="O202" i="10"/>
  <c r="D202" i="12" s="1"/>
  <c r="O268" i="10"/>
  <c r="D268" i="12" s="1"/>
  <c r="O295" i="10"/>
  <c r="D295" i="12" s="1"/>
  <c r="O55" i="10"/>
  <c r="D55" i="12" s="1"/>
  <c r="O355" i="10"/>
  <c r="D355" i="12" s="1"/>
  <c r="O334" i="10"/>
  <c r="D334" i="12" s="1"/>
  <c r="O40" i="10"/>
  <c r="D40" i="12" s="1"/>
  <c r="O312" i="10"/>
  <c r="D312" i="12" s="1"/>
  <c r="O95" i="10"/>
  <c r="D95" i="12" s="1"/>
  <c r="O244" i="10"/>
  <c r="D244" i="12" s="1"/>
  <c r="O183" i="10"/>
  <c r="D183" i="12" s="1"/>
  <c r="O122" i="10"/>
  <c r="D122" i="12" s="1"/>
  <c r="O74" i="10"/>
  <c r="D74" i="12" s="1"/>
  <c r="O335" i="10"/>
  <c r="D335" i="12" s="1"/>
  <c r="O158" i="10"/>
  <c r="D158" i="12" s="1"/>
  <c r="O156" i="10"/>
  <c r="D156" i="12" s="1"/>
  <c r="O170" i="10"/>
  <c r="D170" i="12" s="1"/>
  <c r="O181" i="10"/>
  <c r="D181" i="12" s="1"/>
  <c r="O53" i="10"/>
  <c r="D53" i="12" s="1"/>
  <c r="O35" i="10"/>
  <c r="D35" i="12" s="1"/>
  <c r="O67" i="10"/>
  <c r="D67" i="12" s="1"/>
  <c r="O92" i="10"/>
  <c r="D92" i="12" s="1"/>
  <c r="O58" i="10"/>
  <c r="D58" i="12" s="1"/>
  <c r="O168" i="10"/>
  <c r="D168" i="12" s="1"/>
  <c r="O197" i="10"/>
  <c r="D197" i="12" s="1"/>
  <c r="O369" i="10"/>
  <c r="D369" i="12" s="1"/>
  <c r="O144" i="10"/>
  <c r="D144" i="12" s="1"/>
  <c r="O245" i="10"/>
  <c r="D245" i="12" s="1"/>
  <c r="O360" i="10"/>
  <c r="D360" i="12" s="1"/>
  <c r="O107" i="10"/>
  <c r="D107" i="12" s="1"/>
  <c r="O233" i="10"/>
  <c r="D233" i="12" s="1"/>
  <c r="O257" i="10"/>
  <c r="D257" i="12" s="1"/>
  <c r="O70" i="10"/>
  <c r="D70" i="12" s="1"/>
  <c r="O311" i="10"/>
  <c r="D311" i="12" s="1"/>
  <c r="O307" i="10"/>
  <c r="D307" i="12" s="1"/>
  <c r="O286" i="10"/>
  <c r="D286" i="12" s="1"/>
  <c r="O208" i="10"/>
  <c r="D208" i="12" s="1"/>
  <c r="O354" i="10"/>
  <c r="D354" i="12" s="1"/>
  <c r="O193" i="10"/>
  <c r="D193" i="12" s="1"/>
  <c r="O276" i="10"/>
  <c r="D276" i="12" s="1"/>
  <c r="O113" i="10"/>
  <c r="D113" i="12" s="1"/>
  <c r="O214" i="10"/>
  <c r="D214" i="12" s="1"/>
  <c r="O175" i="10"/>
  <c r="D175" i="12" s="1"/>
  <c r="O356" i="10"/>
  <c r="D356" i="12" s="1"/>
  <c r="O279" i="10"/>
  <c r="D279" i="12" s="1"/>
  <c r="O37" i="10"/>
  <c r="D37" i="12" s="1"/>
  <c r="O353" i="10"/>
  <c r="D353" i="12" s="1"/>
  <c r="O294" i="10"/>
  <c r="D294" i="12" s="1"/>
  <c r="O81" i="10"/>
  <c r="D81" i="12" s="1"/>
  <c r="O287" i="10"/>
  <c r="D287" i="12" s="1"/>
  <c r="O361" i="10"/>
  <c r="D361" i="12" s="1"/>
  <c r="O190" i="10"/>
  <c r="D190" i="12" s="1"/>
  <c r="O243" i="10"/>
  <c r="D243" i="12" s="1"/>
  <c r="O137" i="10"/>
  <c r="D137" i="12" s="1"/>
  <c r="O130" i="10"/>
  <c r="D130" i="12" s="1"/>
  <c r="O174" i="10"/>
  <c r="D174" i="12" s="1"/>
  <c r="O199" i="10"/>
  <c r="D199" i="12" s="1"/>
  <c r="O250" i="10"/>
  <c r="D250" i="12" s="1"/>
  <c r="O194" i="10"/>
  <c r="D194" i="12" s="1"/>
  <c r="O87" i="10"/>
  <c r="D87" i="12" s="1"/>
  <c r="O259" i="10"/>
  <c r="D259" i="12" s="1"/>
  <c r="O89" i="10"/>
  <c r="D89" i="12" s="1"/>
  <c r="O80" i="10"/>
  <c r="D80" i="12" s="1"/>
  <c r="O255" i="10"/>
  <c r="D255" i="12" s="1"/>
  <c r="O269" i="10"/>
  <c r="D269" i="12" s="1"/>
  <c r="O192" i="10"/>
  <c r="D192" i="12" s="1"/>
  <c r="O238" i="10"/>
  <c r="D238" i="12" s="1"/>
  <c r="O155" i="10"/>
  <c r="D155" i="12" s="1"/>
  <c r="O135" i="10"/>
  <c r="D135" i="12" s="1"/>
  <c r="O318" i="10"/>
  <c r="D318" i="12" s="1"/>
  <c r="O347" i="10"/>
  <c r="D347" i="12" s="1"/>
  <c r="O314" i="10"/>
  <c r="D314" i="12" s="1"/>
  <c r="O106" i="10"/>
  <c r="D106" i="12" s="1"/>
  <c r="O161" i="10"/>
  <c r="D161" i="12" s="1"/>
  <c r="O256" i="10"/>
  <c r="D256" i="12" s="1"/>
  <c r="O61" i="10"/>
  <c r="D61" i="12" s="1"/>
  <c r="O292" i="10"/>
  <c r="D292" i="12" s="1"/>
  <c r="O288" i="10"/>
  <c r="D288" i="12" s="1"/>
  <c r="O82" i="10"/>
  <c r="D82" i="12" s="1"/>
  <c r="O323" i="10"/>
  <c r="D323" i="12" s="1"/>
  <c r="O217" i="10"/>
  <c r="D217" i="12" s="1"/>
  <c r="O186" i="10"/>
  <c r="D186" i="12" s="1"/>
  <c r="O84" i="10"/>
  <c r="D84" i="12" s="1"/>
  <c r="O278" i="10"/>
  <c r="D278" i="12" s="1"/>
  <c r="O302" i="10"/>
  <c r="D302" i="12" s="1"/>
  <c r="O176" i="10"/>
  <c r="D176" i="12" s="1"/>
  <c r="O63" i="10"/>
  <c r="D63" i="12" s="1"/>
  <c r="O117" i="10"/>
  <c r="D117" i="12" s="1"/>
  <c r="O102" i="10"/>
  <c r="D102" i="12" s="1"/>
  <c r="O212" i="10"/>
  <c r="D212" i="12" s="1"/>
  <c r="O327" i="10"/>
  <c r="D327" i="12" s="1"/>
  <c r="O211" i="10"/>
  <c r="D211" i="12" s="1"/>
  <c r="O129" i="10"/>
  <c r="D129" i="12" s="1"/>
  <c r="O68" i="10"/>
  <c r="D68" i="12" s="1"/>
  <c r="O96" i="10"/>
  <c r="D96" i="12" s="1"/>
  <c r="O163" i="10"/>
  <c r="D163" i="12" s="1"/>
  <c r="O205" i="10"/>
  <c r="D205" i="12" s="1"/>
  <c r="O261" i="10"/>
  <c r="D261" i="12" s="1"/>
  <c r="O226" i="10"/>
  <c r="D226" i="12" s="1"/>
  <c r="O313" i="10"/>
  <c r="D313" i="12" s="1"/>
  <c r="O273" i="10"/>
  <c r="D273" i="12" s="1"/>
  <c r="O284" i="10"/>
  <c r="D284" i="12" s="1"/>
  <c r="O188" i="10"/>
  <c r="D188" i="12" s="1"/>
  <c r="O169" i="10"/>
  <c r="D169" i="12" s="1"/>
  <c r="O124" i="10"/>
  <c r="D124" i="12" s="1"/>
  <c r="O222" i="10"/>
  <c r="D222" i="12" s="1"/>
  <c r="O196" i="10"/>
  <c r="D196" i="12" s="1"/>
  <c r="O333" i="10"/>
  <c r="D333" i="12" s="1"/>
  <c r="O54" i="10"/>
  <c r="D54" i="12" s="1"/>
  <c r="O72" i="10"/>
  <c r="D72" i="12" s="1"/>
  <c r="O220" i="10"/>
  <c r="D220" i="12" s="1"/>
  <c r="O157" i="10"/>
  <c r="D157" i="12" s="1"/>
  <c r="O210" i="10"/>
  <c r="D210" i="12" s="1"/>
  <c r="O303" i="10"/>
  <c r="D303" i="12" s="1"/>
  <c r="O204" i="10"/>
  <c r="D204" i="12" s="1"/>
  <c r="O77" i="10"/>
  <c r="D77" i="12" s="1"/>
  <c r="O206" i="10"/>
  <c r="D206" i="12" s="1"/>
  <c r="O216" i="10"/>
  <c r="D216" i="12" s="1"/>
  <c r="O213" i="10"/>
  <c r="D213" i="12" s="1"/>
  <c r="O97" i="10"/>
  <c r="D97" i="12" s="1"/>
  <c r="O119" i="10"/>
  <c r="D119" i="12" s="1"/>
  <c r="O182" i="10"/>
  <c r="D182" i="12" s="1"/>
  <c r="O140" i="10"/>
  <c r="D140" i="12" s="1"/>
  <c r="O49" i="10"/>
  <c r="D49" i="12" s="1"/>
  <c r="O325" i="10"/>
  <c r="D325" i="12" s="1"/>
  <c r="O46" i="10"/>
  <c r="D46" i="12" s="1"/>
  <c r="O340" i="10"/>
  <c r="D340" i="12" s="1"/>
  <c r="O331" i="10"/>
  <c r="D331" i="12" s="1"/>
  <c r="O322" i="10"/>
  <c r="D322" i="12" s="1"/>
  <c r="O148" i="10"/>
  <c r="D148" i="12" s="1"/>
  <c r="O332" i="10"/>
  <c r="D332" i="12" s="1"/>
  <c r="O180" i="10"/>
  <c r="D180" i="12" s="1"/>
  <c r="O300" i="10"/>
  <c r="D300" i="12" s="1"/>
  <c r="O79" i="10"/>
  <c r="D79" i="12" s="1"/>
  <c r="O232" i="10"/>
  <c r="D232" i="12" s="1"/>
  <c r="O201" i="10"/>
  <c r="D201" i="12" s="1"/>
  <c r="O296" i="10"/>
  <c r="D296" i="12" s="1"/>
  <c r="O280" i="10"/>
  <c r="D280" i="12" s="1"/>
  <c r="O141" i="10"/>
  <c r="D141" i="12" s="1"/>
  <c r="O344" i="10"/>
  <c r="D344" i="12" s="1"/>
  <c r="O324" i="10"/>
  <c r="D324" i="12" s="1"/>
  <c r="O248" i="10"/>
  <c r="D248" i="12" s="1"/>
  <c r="O100" i="10"/>
  <c r="D100" i="12" s="1"/>
  <c r="O85" i="10"/>
  <c r="D85" i="12" s="1"/>
  <c r="O36" i="10"/>
  <c r="D36" i="12" s="1"/>
  <c r="O207" i="10"/>
  <c r="D207" i="12" s="1"/>
  <c r="F60" i="12" l="1"/>
  <c r="G394" i="12"/>
  <c r="G206" i="12"/>
  <c r="F206" i="12"/>
  <c r="F135" i="12"/>
  <c r="G135" i="12"/>
  <c r="F180" i="12"/>
  <c r="G180" i="12"/>
  <c r="F313" i="12"/>
  <c r="G313" i="12"/>
  <c r="G87" i="12"/>
  <c r="F87" i="12"/>
  <c r="G122" i="12"/>
  <c r="F122" i="12"/>
  <c r="G204" i="12"/>
  <c r="F204" i="12"/>
  <c r="F84" i="12"/>
  <c r="G84" i="12"/>
  <c r="G361" i="12"/>
  <c r="F361" i="12"/>
  <c r="G53" i="12"/>
  <c r="F53" i="12"/>
  <c r="F184" i="12"/>
  <c r="G184" i="12"/>
  <c r="F131" i="12"/>
  <c r="G131" i="12"/>
  <c r="G76" i="12"/>
  <c r="F76" i="12"/>
  <c r="F275" i="12"/>
  <c r="G275" i="12"/>
  <c r="F51" i="12"/>
  <c r="G51" i="12"/>
  <c r="G64" i="12"/>
  <c r="F64" i="12"/>
  <c r="F207" i="12"/>
  <c r="G207" i="12"/>
  <c r="G280" i="12"/>
  <c r="F280" i="12"/>
  <c r="F148" i="12"/>
  <c r="G148" i="12"/>
  <c r="G182" i="12"/>
  <c r="F182" i="12"/>
  <c r="F303" i="12"/>
  <c r="G303" i="12"/>
  <c r="F222" i="12"/>
  <c r="G222" i="12"/>
  <c r="G261" i="12"/>
  <c r="F261" i="12"/>
  <c r="F212" i="12"/>
  <c r="G212" i="12"/>
  <c r="G186" i="12"/>
  <c r="F186" i="12"/>
  <c r="F161" i="12"/>
  <c r="G161" i="12"/>
  <c r="F192" i="12"/>
  <c r="G192" i="12"/>
  <c r="G250" i="12"/>
  <c r="F250" i="12"/>
  <c r="G287" i="12"/>
  <c r="F287" i="12"/>
  <c r="G214" i="12"/>
  <c r="F214" i="12"/>
  <c r="G311" i="12"/>
  <c r="F311" i="12"/>
  <c r="G369" i="12"/>
  <c r="F369" i="12"/>
  <c r="G181" i="12"/>
  <c r="F181" i="12"/>
  <c r="F244" i="12"/>
  <c r="G244" i="12"/>
  <c r="G268" i="12"/>
  <c r="F268" i="12"/>
  <c r="F402" i="12"/>
  <c r="G402" i="12"/>
  <c r="G101" i="12"/>
  <c r="F101" i="12"/>
  <c r="F44" i="12"/>
  <c r="G44" i="12"/>
  <c r="G357" i="12"/>
  <c r="F357" i="12"/>
  <c r="G45" i="12"/>
  <c r="F45" i="12"/>
  <c r="G133" i="12"/>
  <c r="F133" i="12"/>
  <c r="G343" i="12"/>
  <c r="F343" i="12"/>
  <c r="G341" i="12"/>
  <c r="F341" i="12"/>
  <c r="G93" i="12"/>
  <c r="F93" i="12"/>
  <c r="F191" i="12"/>
  <c r="G191" i="12"/>
  <c r="F337" i="12"/>
  <c r="G337" i="12"/>
  <c r="G215" i="12"/>
  <c r="F215" i="12"/>
  <c r="F123" i="12"/>
  <c r="G123" i="12"/>
  <c r="F185" i="12"/>
  <c r="G185" i="12"/>
  <c r="F254" i="12"/>
  <c r="G254" i="12"/>
  <c r="G132" i="12"/>
  <c r="F132" i="12"/>
  <c r="G301" i="12"/>
  <c r="F301" i="12"/>
  <c r="F247" i="12"/>
  <c r="G247" i="12"/>
  <c r="F379" i="12"/>
  <c r="G379" i="12"/>
  <c r="G218" i="12"/>
  <c r="F218" i="12"/>
  <c r="F57" i="12"/>
  <c r="G57" i="12"/>
  <c r="G69" i="12"/>
  <c r="F69" i="12"/>
  <c r="G149" i="12"/>
  <c r="F149" i="12"/>
  <c r="F377" i="12"/>
  <c r="G377" i="12"/>
  <c r="G297" i="12"/>
  <c r="F297" i="12"/>
  <c r="G401" i="12"/>
  <c r="F401" i="12"/>
  <c r="F39" i="12"/>
  <c r="G39" i="12"/>
  <c r="F363" i="12"/>
  <c r="G363" i="12"/>
  <c r="F387" i="12"/>
  <c r="G387" i="12"/>
  <c r="F384" i="12"/>
  <c r="G384" i="12"/>
  <c r="F119" i="12"/>
  <c r="G119" i="12"/>
  <c r="G102" i="12"/>
  <c r="F102" i="12"/>
  <c r="F217" i="12"/>
  <c r="G217" i="12"/>
  <c r="F106" i="12"/>
  <c r="G106" i="12"/>
  <c r="G269" i="12"/>
  <c r="F269" i="12"/>
  <c r="F199" i="12"/>
  <c r="G199" i="12"/>
  <c r="G81" i="12"/>
  <c r="F81" i="12"/>
  <c r="G113" i="12"/>
  <c r="F113" i="12"/>
  <c r="G70" i="12"/>
  <c r="F70" i="12"/>
  <c r="G197" i="12"/>
  <c r="F197" i="12"/>
  <c r="F170" i="12"/>
  <c r="G170" i="12"/>
  <c r="G95" i="12"/>
  <c r="F95" i="12"/>
  <c r="F202" i="12"/>
  <c r="G202" i="12"/>
  <c r="G386" i="12"/>
  <c r="F386" i="12"/>
  <c r="F264" i="12"/>
  <c r="G264" i="12"/>
  <c r="G242" i="12"/>
  <c r="F242" i="12"/>
  <c r="G289" i="12"/>
  <c r="F289" i="12"/>
  <c r="G374" i="12"/>
  <c r="F374" i="12"/>
  <c r="G309" i="12"/>
  <c r="F309" i="12"/>
  <c r="F104" i="12"/>
  <c r="G104" i="12"/>
  <c r="F134" i="12"/>
  <c r="G134" i="12"/>
  <c r="G75" i="12"/>
  <c r="F75" i="12"/>
  <c r="F274" i="12"/>
  <c r="G274" i="12"/>
  <c r="G319" i="12"/>
  <c r="F319" i="12"/>
  <c r="G317" i="12"/>
  <c r="F317" i="12"/>
  <c r="F342" i="12"/>
  <c r="G342" i="12"/>
  <c r="F252" i="12"/>
  <c r="G252" i="12"/>
  <c r="F267" i="12"/>
  <c r="G267" i="12"/>
  <c r="G221" i="12"/>
  <c r="F221" i="12"/>
  <c r="F198" i="12"/>
  <c r="G198" i="12"/>
  <c r="G308" i="12"/>
  <c r="F308" i="12"/>
  <c r="F393" i="12"/>
  <c r="G393" i="12"/>
  <c r="G285" i="12"/>
  <c r="F285" i="12"/>
  <c r="F153" i="12"/>
  <c r="G153" i="12"/>
  <c r="G103" i="12"/>
  <c r="F103" i="12"/>
  <c r="F138" i="12"/>
  <c r="G138" i="12"/>
  <c r="G373" i="12"/>
  <c r="F373" i="12"/>
  <c r="F339" i="12"/>
  <c r="G339" i="12"/>
  <c r="G388" i="12"/>
  <c r="F388" i="12"/>
  <c r="G300" i="12"/>
  <c r="F300" i="12"/>
  <c r="G302" i="12"/>
  <c r="F302" i="12"/>
  <c r="G344" i="12"/>
  <c r="F344" i="12"/>
  <c r="G77" i="12"/>
  <c r="F77" i="12"/>
  <c r="G61" i="12"/>
  <c r="F61" i="12"/>
  <c r="G245" i="12"/>
  <c r="F245" i="12"/>
  <c r="G332" i="12"/>
  <c r="F332" i="12"/>
  <c r="F226" i="12"/>
  <c r="G226" i="12"/>
  <c r="F238" i="12"/>
  <c r="G238" i="12"/>
  <c r="F307" i="12"/>
  <c r="G307" i="12"/>
  <c r="G295" i="12"/>
  <c r="F295" i="12"/>
  <c r="F367" i="12"/>
  <c r="G367" i="12"/>
  <c r="G306" i="12"/>
  <c r="F306" i="12"/>
  <c r="G114" i="12"/>
  <c r="F114" i="12"/>
  <c r="G78" i="12"/>
  <c r="F78" i="12"/>
  <c r="G349" i="12"/>
  <c r="F349" i="12"/>
  <c r="G322" i="12"/>
  <c r="F322" i="12"/>
  <c r="G205" i="12"/>
  <c r="F205" i="12"/>
  <c r="F201" i="12"/>
  <c r="G201" i="12"/>
  <c r="F331" i="12"/>
  <c r="G331" i="12"/>
  <c r="G97" i="12"/>
  <c r="F97" i="12"/>
  <c r="G157" i="12"/>
  <c r="F157" i="12"/>
  <c r="G169" i="12"/>
  <c r="F169" i="12"/>
  <c r="F163" i="12"/>
  <c r="G163" i="12"/>
  <c r="G117" i="12"/>
  <c r="F117" i="12"/>
  <c r="F323" i="12"/>
  <c r="G323" i="12"/>
  <c r="G314" i="12"/>
  <c r="F314" i="12"/>
  <c r="G255" i="12"/>
  <c r="F255" i="12"/>
  <c r="F174" i="12"/>
  <c r="G174" i="12"/>
  <c r="F294" i="12"/>
  <c r="G294" i="12"/>
  <c r="F276" i="12"/>
  <c r="G276" i="12"/>
  <c r="F257" i="12"/>
  <c r="G257" i="12"/>
  <c r="G168" i="12"/>
  <c r="F168" i="12"/>
  <c r="F156" i="12"/>
  <c r="G156" i="12"/>
  <c r="G312" i="12"/>
  <c r="F312" i="12"/>
  <c r="F330" i="12"/>
  <c r="G330" i="12"/>
  <c r="G189" i="12"/>
  <c r="F189" i="12"/>
  <c r="G121" i="12"/>
  <c r="F121" i="12"/>
  <c r="F179" i="12"/>
  <c r="G179" i="12"/>
  <c r="G66" i="12"/>
  <c r="F66" i="12"/>
  <c r="F239" i="12"/>
  <c r="G239" i="12"/>
  <c r="F112" i="12"/>
  <c r="G112" i="12"/>
  <c r="F272" i="12"/>
  <c r="G272" i="12"/>
  <c r="G90" i="12"/>
  <c r="F90" i="12"/>
  <c r="F116" i="12"/>
  <c r="G116" i="12"/>
  <c r="F195" i="12"/>
  <c r="G195" i="12"/>
  <c r="F118" i="12"/>
  <c r="G118" i="12"/>
  <c r="F94" i="12"/>
  <c r="G94" i="12"/>
  <c r="G228" i="12"/>
  <c r="F228" i="12"/>
  <c r="F52" i="12"/>
  <c r="G52" i="12"/>
  <c r="G142" i="12"/>
  <c r="F142" i="12"/>
  <c r="F329" i="12"/>
  <c r="G329" i="12"/>
  <c r="F162" i="12"/>
  <c r="G162" i="12"/>
  <c r="G399" i="12"/>
  <c r="F399" i="12"/>
  <c r="F230" i="12"/>
  <c r="G230" i="12"/>
  <c r="F108" i="12"/>
  <c r="G108" i="12"/>
  <c r="F187" i="12"/>
  <c r="G187" i="12"/>
  <c r="G383" i="12"/>
  <c r="F383" i="12"/>
  <c r="G164" i="12"/>
  <c r="F164" i="12"/>
  <c r="F266" i="12"/>
  <c r="G266" i="12"/>
  <c r="F385" i="12"/>
  <c r="G385" i="12"/>
  <c r="F283" i="12"/>
  <c r="G283" i="12"/>
  <c r="G375" i="12"/>
  <c r="F375" i="12"/>
  <c r="F324" i="12"/>
  <c r="G324" i="12"/>
  <c r="F129" i="12"/>
  <c r="G129" i="12"/>
  <c r="G279" i="12"/>
  <c r="F279" i="12"/>
  <c r="G333" i="12"/>
  <c r="F333" i="12"/>
  <c r="F155" i="12"/>
  <c r="G155" i="12"/>
  <c r="G286" i="12"/>
  <c r="F286" i="12"/>
  <c r="G141" i="12"/>
  <c r="F141" i="12"/>
  <c r="G196" i="12"/>
  <c r="F196" i="12"/>
  <c r="F256" i="12"/>
  <c r="G256" i="12"/>
  <c r="F175" i="12"/>
  <c r="G175" i="12"/>
  <c r="F183" i="12"/>
  <c r="G183" i="12"/>
  <c r="F126" i="12"/>
  <c r="G126" i="12"/>
  <c r="G50" i="12"/>
  <c r="F50" i="12"/>
  <c r="G110" i="12"/>
  <c r="F110" i="12"/>
  <c r="G83" i="12"/>
  <c r="F83" i="12"/>
  <c r="F271" i="12"/>
  <c r="G271" i="12"/>
  <c r="G296" i="12"/>
  <c r="F296" i="12"/>
  <c r="F124" i="12"/>
  <c r="G124" i="12"/>
  <c r="G100" i="12"/>
  <c r="F100" i="12"/>
  <c r="F340" i="12"/>
  <c r="G340" i="12"/>
  <c r="G213" i="12"/>
  <c r="F213" i="12"/>
  <c r="F220" i="12"/>
  <c r="G220" i="12"/>
  <c r="G188" i="12"/>
  <c r="F188" i="12"/>
  <c r="G96" i="12"/>
  <c r="F96" i="12"/>
  <c r="G63" i="12"/>
  <c r="F63" i="12"/>
  <c r="G82" i="12"/>
  <c r="F82" i="12"/>
  <c r="F347" i="12"/>
  <c r="G347" i="12"/>
  <c r="G80" i="12"/>
  <c r="F80" i="12"/>
  <c r="G130" i="12"/>
  <c r="F130" i="12"/>
  <c r="G353" i="12"/>
  <c r="F353" i="12"/>
  <c r="F193" i="12"/>
  <c r="G193" i="12"/>
  <c r="G233" i="12"/>
  <c r="F233" i="12"/>
  <c r="G58" i="12"/>
  <c r="F58" i="12"/>
  <c r="G158" i="12"/>
  <c r="F158" i="12"/>
  <c r="G40" i="12"/>
  <c r="F40" i="12"/>
  <c r="G41" i="12"/>
  <c r="F41" i="12"/>
  <c r="F225" i="12"/>
  <c r="G225" i="12"/>
  <c r="F219" i="12"/>
  <c r="G219" i="12"/>
  <c r="G224" i="12"/>
  <c r="F224" i="12"/>
  <c r="F234" i="12"/>
  <c r="G234" i="12"/>
  <c r="G47" i="12"/>
  <c r="F47" i="12"/>
  <c r="F146" i="12"/>
  <c r="G146" i="12"/>
  <c r="G43" i="12"/>
  <c r="F43" i="12"/>
  <c r="G223" i="12"/>
  <c r="F223" i="12"/>
  <c r="G260" i="12"/>
  <c r="F260" i="12"/>
  <c r="F136" i="12"/>
  <c r="G136" i="12"/>
  <c r="G65" i="12"/>
  <c r="F65" i="12"/>
  <c r="F359" i="12"/>
  <c r="G359" i="12"/>
  <c r="F62" i="12"/>
  <c r="G62" i="12"/>
  <c r="G293" i="12"/>
  <c r="F293" i="12"/>
  <c r="F265" i="12"/>
  <c r="G265" i="12"/>
  <c r="G38" i="12"/>
  <c r="F38" i="12"/>
  <c r="G165" i="12"/>
  <c r="F165" i="12"/>
  <c r="G372" i="12"/>
  <c r="F372" i="12"/>
  <c r="F298" i="12"/>
  <c r="G298" i="12"/>
  <c r="F348" i="12"/>
  <c r="G348" i="12"/>
  <c r="G400" i="12"/>
  <c r="F400" i="12"/>
  <c r="G380" i="12"/>
  <c r="F380" i="12"/>
  <c r="F262" i="12"/>
  <c r="G262" i="12"/>
  <c r="G151" i="12"/>
  <c r="F151" i="12"/>
  <c r="F203" i="12"/>
  <c r="G203" i="12"/>
  <c r="F338" i="12"/>
  <c r="G338" i="12"/>
  <c r="G404" i="12"/>
  <c r="F404" i="12"/>
  <c r="G54" i="12"/>
  <c r="F54" i="12"/>
  <c r="F259" i="12"/>
  <c r="G259" i="12"/>
  <c r="G49" i="12"/>
  <c r="F49" i="12"/>
  <c r="G278" i="12"/>
  <c r="F278" i="12"/>
  <c r="F190" i="12"/>
  <c r="G190" i="12"/>
  <c r="G55" i="12"/>
  <c r="F55" i="12"/>
  <c r="G140" i="12"/>
  <c r="F140" i="12"/>
  <c r="F327" i="12"/>
  <c r="G327" i="12"/>
  <c r="G194" i="12"/>
  <c r="F194" i="12"/>
  <c r="F144" i="12"/>
  <c r="G144" i="12"/>
  <c r="G364" i="12"/>
  <c r="F364" i="12"/>
  <c r="G145" i="12"/>
  <c r="F145" i="12"/>
  <c r="F326" i="12"/>
  <c r="G326" i="12"/>
  <c r="F362" i="12"/>
  <c r="G362" i="12"/>
  <c r="G231" i="12"/>
  <c r="F231" i="12"/>
  <c r="G115" i="12"/>
  <c r="F115" i="12"/>
  <c r="F305" i="12"/>
  <c r="G305" i="12"/>
  <c r="G36" i="12"/>
  <c r="F36" i="12"/>
  <c r="F210" i="12"/>
  <c r="G210" i="12"/>
  <c r="G85" i="12"/>
  <c r="F85" i="12"/>
  <c r="G232" i="12"/>
  <c r="F232" i="12"/>
  <c r="F248" i="12"/>
  <c r="G248" i="12"/>
  <c r="G79" i="12"/>
  <c r="F79" i="12"/>
  <c r="G46" i="12"/>
  <c r="F46" i="12"/>
  <c r="F216" i="12"/>
  <c r="G216" i="12"/>
  <c r="F72" i="12"/>
  <c r="G72" i="12"/>
  <c r="F284" i="12"/>
  <c r="G284" i="12"/>
  <c r="G68" i="12"/>
  <c r="F68" i="12"/>
  <c r="G176" i="12"/>
  <c r="F176" i="12"/>
  <c r="G288" i="12"/>
  <c r="F288" i="12"/>
  <c r="F318" i="12"/>
  <c r="G318" i="12"/>
  <c r="F89" i="12"/>
  <c r="G89" i="12"/>
  <c r="F137" i="12"/>
  <c r="G137" i="12"/>
  <c r="G37" i="12"/>
  <c r="F37" i="12"/>
  <c r="G354" i="12"/>
  <c r="F354" i="12"/>
  <c r="F107" i="12"/>
  <c r="G107" i="12"/>
  <c r="G92" i="12"/>
  <c r="F92" i="12"/>
  <c r="F335" i="12"/>
  <c r="G335" i="12"/>
  <c r="G334" i="12"/>
  <c r="F334" i="12"/>
  <c r="F315" i="12"/>
  <c r="G315" i="12"/>
  <c r="F120" i="12"/>
  <c r="G120" i="12"/>
  <c r="G346" i="12"/>
  <c r="F346" i="12"/>
  <c r="G59" i="12"/>
  <c r="F59" i="12"/>
  <c r="G73" i="12"/>
  <c r="F73" i="12"/>
  <c r="G91" i="12"/>
  <c r="F91" i="12"/>
  <c r="G350" i="12"/>
  <c r="F350" i="12"/>
  <c r="F235" i="12"/>
  <c r="G235" i="12"/>
  <c r="F147" i="12"/>
  <c r="G147" i="12"/>
  <c r="F345" i="12"/>
  <c r="G345" i="12"/>
  <c r="F299" i="12"/>
  <c r="G299" i="12"/>
  <c r="G98" i="12"/>
  <c r="F98" i="12"/>
  <c r="G240" i="12"/>
  <c r="F240" i="12"/>
  <c r="G351" i="12"/>
  <c r="F351" i="12"/>
  <c r="G109" i="12"/>
  <c r="F109" i="12"/>
  <c r="G370" i="12"/>
  <c r="F370" i="12"/>
  <c r="G127" i="12"/>
  <c r="F127" i="12"/>
  <c r="G282" i="12"/>
  <c r="F282" i="12"/>
  <c r="G381" i="12"/>
  <c r="F381" i="12"/>
  <c r="G389" i="12"/>
  <c r="F389" i="12"/>
  <c r="F358" i="12"/>
  <c r="G358" i="12"/>
  <c r="F382" i="12"/>
  <c r="G382" i="12"/>
  <c r="G392" i="12"/>
  <c r="F392" i="12"/>
  <c r="F321" i="12"/>
  <c r="G321" i="12"/>
  <c r="G241" i="12"/>
  <c r="F241" i="12"/>
  <c r="G167" i="12"/>
  <c r="F167" i="12"/>
  <c r="F291" i="12"/>
  <c r="G291" i="12"/>
  <c r="F391" i="12"/>
  <c r="G391" i="12"/>
  <c r="G273" i="12"/>
  <c r="F273" i="12"/>
  <c r="F243" i="12"/>
  <c r="G243" i="12"/>
  <c r="F208" i="12"/>
  <c r="G208" i="12"/>
  <c r="G360" i="12"/>
  <c r="F360" i="12"/>
  <c r="G67" i="12"/>
  <c r="F67" i="12"/>
  <c r="G74" i="12"/>
  <c r="F74" i="12"/>
  <c r="F355" i="12"/>
  <c r="G355" i="12"/>
  <c r="G125" i="12"/>
  <c r="F125" i="12"/>
  <c r="G159" i="12"/>
  <c r="F159" i="12"/>
  <c r="G365" i="12"/>
  <c r="F365" i="12"/>
  <c r="G277" i="12"/>
  <c r="F277" i="12"/>
  <c r="G310" i="12"/>
  <c r="F310" i="12"/>
  <c r="G237" i="12"/>
  <c r="F237" i="12"/>
  <c r="G249" i="12"/>
  <c r="F249" i="12"/>
  <c r="G352" i="12"/>
  <c r="F352" i="12"/>
  <c r="F128" i="12"/>
  <c r="G128" i="12"/>
  <c r="F172" i="12"/>
  <c r="G172" i="12"/>
  <c r="G270" i="12"/>
  <c r="F270" i="12"/>
  <c r="F171" i="12"/>
  <c r="G171" i="12"/>
  <c r="G150" i="12"/>
  <c r="F150" i="12"/>
  <c r="F88" i="12"/>
  <c r="G88" i="12"/>
  <c r="G160" i="12"/>
  <c r="F160" i="12"/>
  <c r="F316" i="12"/>
  <c r="G316" i="12"/>
  <c r="F246" i="12"/>
  <c r="G246" i="12"/>
  <c r="F251" i="12"/>
  <c r="G251" i="12"/>
  <c r="G173" i="12"/>
  <c r="F173" i="12"/>
  <c r="F371" i="12"/>
  <c r="G371" i="12"/>
  <c r="F152" i="12"/>
  <c r="G152" i="12"/>
  <c r="G403" i="12"/>
  <c r="F403" i="12"/>
  <c r="F378" i="12"/>
  <c r="G378" i="12"/>
  <c r="F395" i="12"/>
  <c r="G395" i="12"/>
  <c r="G290" i="12"/>
  <c r="F290" i="12"/>
  <c r="F258" i="12"/>
  <c r="G258" i="12"/>
  <c r="F166" i="12"/>
  <c r="G166" i="12"/>
  <c r="G48" i="12"/>
  <c r="F48" i="12"/>
  <c r="G325" i="12"/>
  <c r="F325" i="12"/>
  <c r="G292" i="12"/>
  <c r="F292" i="12"/>
  <c r="F211" i="12"/>
  <c r="G211" i="12"/>
  <c r="F356" i="12"/>
  <c r="G356" i="12"/>
  <c r="F35" i="12"/>
  <c r="G35" i="12"/>
  <c r="G105" i="12"/>
  <c r="F105" i="12"/>
  <c r="F209" i="12"/>
  <c r="G209" i="12"/>
  <c r="F236" i="12"/>
  <c r="G236" i="12"/>
  <c r="G366" i="12"/>
  <c r="F366" i="12"/>
  <c r="F320" i="12"/>
  <c r="G320" i="12"/>
  <c r="G56" i="12"/>
  <c r="F56" i="12"/>
  <c r="F263" i="12"/>
  <c r="G263" i="12"/>
  <c r="F71" i="12"/>
  <c r="G71" i="12"/>
  <c r="G86" i="12"/>
  <c r="F86" i="12"/>
  <c r="F111" i="12"/>
  <c r="G111" i="12"/>
  <c r="G42" i="12"/>
  <c r="F42" i="12"/>
  <c r="F139" i="12"/>
  <c r="G139" i="12"/>
  <c r="G177" i="12"/>
  <c r="F177" i="12"/>
  <c r="G328" i="12"/>
  <c r="F328" i="12"/>
  <c r="F281" i="12"/>
  <c r="G281" i="12"/>
  <c r="G178" i="12"/>
  <c r="F178" i="12"/>
  <c r="G229" i="12"/>
  <c r="F229" i="12"/>
  <c r="F368" i="12"/>
  <c r="G368" i="12"/>
  <c r="F154" i="12"/>
  <c r="G154" i="12"/>
  <c r="G304" i="12"/>
  <c r="F304" i="12"/>
  <c r="F227" i="12"/>
  <c r="G227" i="12"/>
  <c r="G99" i="12"/>
  <c r="F99" i="12"/>
  <c r="G200" i="12"/>
  <c r="F200" i="12"/>
  <c r="F336" i="12"/>
  <c r="G336" i="12"/>
  <c r="F143" i="12"/>
  <c r="G143" i="12"/>
  <c r="G253" i="12"/>
  <c r="F253" i="12"/>
  <c r="G376" i="12"/>
  <c r="F376" i="12"/>
  <c r="F398" i="12"/>
  <c r="G398" i="12"/>
  <c r="G396" i="12"/>
  <c r="F396" i="12"/>
  <c r="G397" i="12"/>
  <c r="F397" i="12"/>
  <c r="I31" i="10"/>
  <c r="I19" i="10"/>
  <c r="I34" i="10"/>
  <c r="K34" i="10" s="1"/>
  <c r="L34" i="10" s="1"/>
  <c r="I26" i="10"/>
  <c r="K26" i="10" s="1"/>
  <c r="L26" i="10" s="1"/>
  <c r="I33" i="10"/>
  <c r="K33" i="10" s="1"/>
  <c r="L33" i="10" s="1"/>
  <c r="I14" i="10"/>
  <c r="I24" i="10"/>
  <c r="I29" i="10"/>
  <c r="I27" i="10"/>
  <c r="I22" i="10"/>
  <c r="I30" i="10"/>
  <c r="I23" i="10"/>
  <c r="I20" i="10"/>
  <c r="I21" i="10"/>
  <c r="I15" i="10"/>
  <c r="I18" i="10"/>
  <c r="I32" i="10"/>
  <c r="I16" i="10"/>
  <c r="I11" i="10"/>
  <c r="I17" i="10"/>
  <c r="I28" i="10"/>
  <c r="K28" i="10" s="1"/>
  <c r="L28" i="10" s="1"/>
  <c r="I12" i="10"/>
  <c r="I13" i="10"/>
  <c r="I8" i="10"/>
  <c r="I7" i="10"/>
  <c r="I9" i="10"/>
  <c r="I10" i="10"/>
  <c r="M34" i="10" l="1"/>
  <c r="N34" i="10"/>
  <c r="M28" i="10"/>
  <c r="N28" i="10"/>
  <c r="M33" i="10"/>
  <c r="N33" i="10"/>
  <c r="M26" i="10"/>
  <c r="N26" i="10"/>
  <c r="G6" i="10"/>
  <c r="G30" i="10"/>
  <c r="H30" i="10" s="1"/>
  <c r="K30" i="10" s="1"/>
  <c r="L30" i="10" s="1"/>
  <c r="G27" i="10"/>
  <c r="H27" i="10" s="1"/>
  <c r="K27" i="10" s="1"/>
  <c r="L27" i="10" s="1"/>
  <c r="G29" i="10"/>
  <c r="H29" i="10" s="1"/>
  <c r="K29" i="10" s="1"/>
  <c r="L29" i="10" s="1"/>
  <c r="G32" i="10"/>
  <c r="H32" i="10" s="1"/>
  <c r="K32" i="10" s="1"/>
  <c r="L32" i="10" s="1"/>
  <c r="G31" i="10"/>
  <c r="H31" i="10" s="1"/>
  <c r="K31" i="10" s="1"/>
  <c r="L31" i="10" s="1"/>
  <c r="G25" i="10"/>
  <c r="H25" i="10" s="1"/>
  <c r="K25" i="10" s="1"/>
  <c r="L25" i="10" s="1"/>
  <c r="G24" i="10"/>
  <c r="H24" i="10" s="1"/>
  <c r="K24" i="10" s="1"/>
  <c r="L24" i="10" s="1"/>
  <c r="G22" i="10"/>
  <c r="H22" i="10" s="1"/>
  <c r="K22" i="10" s="1"/>
  <c r="L22" i="10" s="1"/>
  <c r="G23" i="10"/>
  <c r="H23" i="10" s="1"/>
  <c r="K23" i="10" s="1"/>
  <c r="L23" i="10" s="1"/>
  <c r="G21" i="10"/>
  <c r="H21" i="10" s="1"/>
  <c r="K21" i="10" s="1"/>
  <c r="L21" i="10" s="1"/>
  <c r="G20" i="10"/>
  <c r="H20" i="10" s="1"/>
  <c r="K20" i="10" s="1"/>
  <c r="L20" i="10" s="1"/>
  <c r="G16" i="10"/>
  <c r="H16" i="10" s="1"/>
  <c r="K16" i="10" s="1"/>
  <c r="L16" i="10" s="1"/>
  <c r="G19" i="10"/>
  <c r="H19" i="10" s="1"/>
  <c r="K19" i="10" s="1"/>
  <c r="L19" i="10" s="1"/>
  <c r="G17" i="10"/>
  <c r="H17" i="10" s="1"/>
  <c r="K17" i="10" s="1"/>
  <c r="L17" i="10" s="1"/>
  <c r="G18" i="10"/>
  <c r="H18" i="10" s="1"/>
  <c r="K18" i="10" s="1"/>
  <c r="L18" i="10" s="1"/>
  <c r="G15" i="10"/>
  <c r="H15" i="10" s="1"/>
  <c r="K15" i="10" s="1"/>
  <c r="L15" i="10" s="1"/>
  <c r="G14" i="10"/>
  <c r="H14" i="10" s="1"/>
  <c r="K14" i="10" s="1"/>
  <c r="L14" i="10" s="1"/>
  <c r="G13" i="10"/>
  <c r="H13" i="10" s="1"/>
  <c r="K13" i="10" s="1"/>
  <c r="L13" i="10" s="1"/>
  <c r="G12" i="10"/>
  <c r="H12" i="10" s="1"/>
  <c r="K12" i="10" s="1"/>
  <c r="L12" i="10" s="1"/>
  <c r="G8" i="10"/>
  <c r="H8" i="10" s="1"/>
  <c r="K8" i="10" s="1"/>
  <c r="L8" i="10" s="1"/>
  <c r="G10" i="10"/>
  <c r="H10" i="10" s="1"/>
  <c r="K10" i="10" s="1"/>
  <c r="L10" i="10" s="1"/>
  <c r="N10" i="10" s="1"/>
  <c r="G11" i="10"/>
  <c r="H11" i="10" s="1"/>
  <c r="K11" i="10" s="1"/>
  <c r="L11" i="10" s="1"/>
  <c r="G9" i="10"/>
  <c r="H9" i="10" s="1"/>
  <c r="K9" i="10" s="1"/>
  <c r="L9" i="10" s="1"/>
  <c r="G7" i="10"/>
  <c r="H7" i="10" s="1"/>
  <c r="K7" i="10" s="1"/>
  <c r="L7" i="10" s="1"/>
  <c r="O33" i="10" l="1"/>
  <c r="D33" i="12" s="1"/>
  <c r="O34" i="10"/>
  <c r="D34" i="12" s="1"/>
  <c r="O26" i="10"/>
  <c r="D26" i="12" s="1"/>
  <c r="O28" i="10"/>
  <c r="D28" i="12" s="1"/>
  <c r="M15" i="10"/>
  <c r="N15" i="10"/>
  <c r="M16" i="10"/>
  <c r="N16" i="10"/>
  <c r="M9" i="10"/>
  <c r="N9" i="10"/>
  <c r="M12" i="10"/>
  <c r="N12" i="10"/>
  <c r="M18" i="10"/>
  <c r="N18" i="10"/>
  <c r="M20" i="10"/>
  <c r="N20" i="10"/>
  <c r="M24" i="10"/>
  <c r="N24" i="10"/>
  <c r="M29" i="10"/>
  <c r="N29" i="10"/>
  <c r="M7" i="10"/>
  <c r="N7" i="10"/>
  <c r="M32" i="10"/>
  <c r="N32" i="10"/>
  <c r="M13" i="10"/>
  <c r="N13" i="10"/>
  <c r="M17" i="10"/>
  <c r="N17" i="10"/>
  <c r="M21" i="10"/>
  <c r="N21" i="10"/>
  <c r="M25" i="10"/>
  <c r="N25" i="10"/>
  <c r="M27" i="10"/>
  <c r="N27" i="10"/>
  <c r="M8" i="10"/>
  <c r="N8" i="10"/>
  <c r="M22" i="10"/>
  <c r="N22" i="10"/>
  <c r="M11" i="10"/>
  <c r="N11" i="10"/>
  <c r="M10" i="10"/>
  <c r="O10" i="10" s="1"/>
  <c r="D10" i="12" s="1"/>
  <c r="M14" i="10"/>
  <c r="N14" i="10"/>
  <c r="M19" i="10"/>
  <c r="N19" i="10"/>
  <c r="M23" i="10"/>
  <c r="N23" i="10"/>
  <c r="M31" i="10"/>
  <c r="N31" i="10"/>
  <c r="M30" i="10"/>
  <c r="N30" i="10"/>
  <c r="H6" i="10"/>
  <c r="K6" i="10" s="1"/>
  <c r="L6" i="10" s="1"/>
  <c r="O12" i="10" l="1"/>
  <c r="D12" i="12" s="1"/>
  <c r="F12" i="12" s="1"/>
  <c r="O13" i="10"/>
  <c r="D13" i="12" s="1"/>
  <c r="G13" i="12" s="1"/>
  <c r="O24" i="10"/>
  <c r="D24" i="12" s="1"/>
  <c r="F24" i="12" s="1"/>
  <c r="O9" i="10"/>
  <c r="D9" i="12" s="1"/>
  <c r="G9" i="12" s="1"/>
  <c r="F34" i="12"/>
  <c r="G34" i="12"/>
  <c r="F33" i="12"/>
  <c r="G33" i="12"/>
  <c r="G10" i="12"/>
  <c r="F10" i="12"/>
  <c r="O21" i="10"/>
  <c r="D21" i="12" s="1"/>
  <c r="O7" i="10"/>
  <c r="D7" i="12" s="1"/>
  <c r="O18" i="10"/>
  <c r="D18" i="12" s="1"/>
  <c r="O15" i="10"/>
  <c r="D15" i="12" s="1"/>
  <c r="G28" i="12"/>
  <c r="F28" i="12"/>
  <c r="G26" i="12"/>
  <c r="F26" i="12"/>
  <c r="O29" i="10"/>
  <c r="D29" i="12" s="1"/>
  <c r="O27" i="10"/>
  <c r="D27" i="12" s="1"/>
  <c r="O31" i="10"/>
  <c r="D31" i="12" s="1"/>
  <c r="O30" i="10"/>
  <c r="D30" i="12" s="1"/>
  <c r="O22" i="10"/>
  <c r="D22" i="12" s="1"/>
  <c r="O14" i="10"/>
  <c r="D14" i="12" s="1"/>
  <c r="O19" i="10"/>
  <c r="D19" i="12" s="1"/>
  <c r="O16" i="10"/>
  <c r="D16" i="12" s="1"/>
  <c r="O11" i="10"/>
  <c r="D11" i="12" s="1"/>
  <c r="O8" i="10"/>
  <c r="D8" i="12" s="1"/>
  <c r="O32" i="10"/>
  <c r="D32" i="12" s="1"/>
  <c r="O23" i="10"/>
  <c r="D23" i="12" s="1"/>
  <c r="O25" i="10"/>
  <c r="D25" i="12" s="1"/>
  <c r="O17" i="10"/>
  <c r="D17" i="12" s="1"/>
  <c r="O20" i="10"/>
  <c r="D20" i="12" s="1"/>
  <c r="M6" i="10"/>
  <c r="N6" i="10"/>
  <c r="G12" i="12" l="1"/>
  <c r="F9" i="12"/>
  <c r="G24" i="12"/>
  <c r="F13" i="12"/>
  <c r="G27" i="12"/>
  <c r="F27" i="12"/>
  <c r="G11" i="12"/>
  <c r="F11" i="12"/>
  <c r="G29" i="12"/>
  <c r="F29" i="12"/>
  <c r="F16" i="12"/>
  <c r="G16" i="12"/>
  <c r="F15" i="12"/>
  <c r="G15" i="12"/>
  <c r="G8" i="12"/>
  <c r="F8" i="12"/>
  <c r="F20" i="12"/>
  <c r="G20" i="12"/>
  <c r="G18" i="12"/>
  <c r="F18" i="12"/>
  <c r="G7" i="12"/>
  <c r="F7" i="12"/>
  <c r="G19" i="12"/>
  <c r="F19" i="12"/>
  <c r="F17" i="12"/>
  <c r="G17" i="12"/>
  <c r="G14" i="12"/>
  <c r="F14" i="12"/>
  <c r="G25" i="12"/>
  <c r="F25" i="12"/>
  <c r="G22" i="12"/>
  <c r="F22" i="12"/>
  <c r="G21" i="12"/>
  <c r="F21" i="12"/>
  <c r="G23" i="12"/>
  <c r="F23" i="12"/>
  <c r="G30" i="12"/>
  <c r="F30" i="12"/>
  <c r="G32" i="12"/>
  <c r="F32" i="12"/>
  <c r="G31" i="12"/>
  <c r="F31" i="12"/>
  <c r="O6" i="10"/>
  <c r="D6" i="12" s="1"/>
  <c r="G6" i="12" l="1"/>
  <c r="F6" i="12"/>
</calcChain>
</file>

<file path=xl/sharedStrings.xml><?xml version="1.0" encoding="utf-8"?>
<sst xmlns="http://schemas.openxmlformats.org/spreadsheetml/2006/main" count="28" uniqueCount="25">
  <si>
    <t>Net Trading Value</t>
  </si>
  <si>
    <t>d2d Change</t>
  </si>
  <si>
    <t>Mean Value</t>
  </si>
  <si>
    <t>Margin Call</t>
  </si>
  <si>
    <t>Margin Requirement Calculation</t>
  </si>
  <si>
    <t>Std. Dev. 365d</t>
  </si>
  <si>
    <t>Margin</t>
  </si>
  <si>
    <t>99% coverage</t>
  </si>
  <si>
    <t>Time Horizon</t>
  </si>
  <si>
    <t>Fluctuation</t>
  </si>
  <si>
    <t>Fluctuation Range</t>
  </si>
  <si>
    <t>APC (%)</t>
  </si>
  <si>
    <t>APC Margin</t>
  </si>
  <si>
    <t>Risk Premium (%)</t>
  </si>
  <si>
    <t>Margin Requirement</t>
  </si>
  <si>
    <t>Delivery Date</t>
  </si>
  <si>
    <t>Collateral Deposit</t>
  </si>
  <si>
    <t>Margin Requirements</t>
  </si>
  <si>
    <t>Bonity Margin</t>
  </si>
  <si>
    <t>Margin Excess</t>
  </si>
  <si>
    <t>Margin Results</t>
  </si>
  <si>
    <t>Minimum Margin Requirement (EUR)</t>
  </si>
  <si>
    <t>Margin Value
(rounded)</t>
  </si>
  <si>
    <t>Trading Volume
Spot BUY (in EUR)</t>
  </si>
  <si>
    <t>Trading Volume
Spot SELL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</si>
</sst>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7" x14ac:knownFonts="1">
    <font>
      <sz val="10"/>
      <name val="Arial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2"/>
      <color theme="0"/>
      <name val="Calibri Light"/>
      <family val="2"/>
    </font>
    <font>
      <sz val="12"/>
      <name val="Calibri Light"/>
      <family val="2"/>
    </font>
    <font>
      <sz val="1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1" fillId="2" borderId="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/>
    <xf numFmtId="0" fontId="1" fillId="0" borderId="0" xfId="0" applyFont="1"/>
    <xf numFmtId="4" fontId="3" fillId="0" borderId="0" xfId="0" applyNumberFormat="1" applyFont="1"/>
    <xf numFmtId="3" fontId="3" fillId="2" borderId="2" xfId="0" applyNumberFormat="1" applyFont="1" applyFill="1" applyBorder="1"/>
    <xf numFmtId="0" fontId="5" fillId="0" borderId="0" xfId="0" applyFont="1"/>
    <xf numFmtId="0" fontId="2" fillId="3" borderId="0" xfId="0" applyFont="1" applyFill="1"/>
    <xf numFmtId="0" fontId="4" fillId="3" borderId="0" xfId="0" applyFont="1" applyFill="1" applyBorder="1" applyAlignment="1">
      <alignment horizontal="center"/>
    </xf>
    <xf numFmtId="0" fontId="3" fillId="5" borderId="0" xfId="0" applyFont="1" applyFill="1"/>
    <xf numFmtId="4" fontId="3" fillId="5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4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  <dxf>
      <font>
        <color rgb="FFDC0A0A"/>
      </font>
    </dxf>
  </dxfs>
  <tableStyles count="0" defaultTableStyle="TableStyleMedium9" defaultPivotStyle="PivotStyleLight16"/>
  <colors>
    <mruColors>
      <color rgb="FFFF9900"/>
      <color rgb="FFFFCCCC"/>
      <color rgb="FFDC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353786</xdr:colOff>
      <xdr:row>3</xdr:row>
      <xdr:rowOff>155122</xdr:rowOff>
    </xdr:from>
    <xdr:to>
      <xdr:col>3</xdr:col>
      <xdr:colOff>801281</xdr:colOff>
      <xdr:row>3</xdr:row>
      <xdr:rowOff>419682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Object 4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 txBox="1"/>
          </xdr:nvSpPr>
          <xdr:spPr>
            <a:xfrm>
              <a:off x="3878036" y="835479"/>
              <a:ext cx="447495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de-AT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de-AT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AT"/>
            </a:p>
          </xdr:txBody>
        </xdr:sp>
      </mc:Choice>
      <mc:Fallback>
        <xdr:sp macro="" textlink="">
          <xdr:nvSpPr>
            <xdr:cNvPr id="2" name="Object 4">
              <a:extLst>
                <a:ext uri="{63B3BB69-23CF-44E3-9099-C40C66FF867C}">
                  <a14:compatExt xmlns:a14="http://schemas.microsoft.com/office/drawing/2010/main"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 txBox="1"/>
          </xdr:nvSpPr>
          <xdr:spPr>
            <a:xfrm>
              <a:off x="3878036" y="835479"/>
              <a:ext cx="447495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AT" i="0">
                  <a:solidFill>
                    <a:srgbClr val="000000"/>
                  </a:solidFill>
                  <a:latin typeface="Cambria Math" panose="02040503050406030204" pitchFamily="18" charset="0"/>
                </a:rPr>
                <a:t>(𝑆_𝑖)</a:t>
              </a:r>
              <a:endParaRPr lang="de-AT"/>
            </a:p>
          </xdr:txBody>
        </xdr:sp>
      </mc:Fallback>
    </mc:AlternateContent>
    <xdr:clientData/>
  </xdr:twoCellAnchor>
  <xdr:twoCellAnchor editAs="oneCell">
    <xdr:from>
      <xdr:col>6</xdr:col>
      <xdr:colOff>57150</xdr:colOff>
      <xdr:row>2</xdr:row>
      <xdr:rowOff>76201</xdr:rowOff>
    </xdr:from>
    <xdr:to>
      <xdr:col>6</xdr:col>
      <xdr:colOff>1416674</xdr:colOff>
      <xdr:row>3</xdr:row>
      <xdr:rowOff>428626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Object 5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 txBox="1"/>
          </xdr:nvSpPr>
          <xdr:spPr>
            <a:xfrm>
              <a:off x="6457950" y="523876"/>
              <a:ext cx="1360885" cy="552450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de-AT" sz="105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AT" sz="105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AT" sz="105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ctrlPr>
                                  <a:rPr lang="de-AT" sz="105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>
                                <m:r>
                                  <a:rPr lang="de-AT" sz="105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  <m:r>
                                  <a:rPr lang="de-AT" sz="105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=1</m:t>
                                </m:r>
                              </m:sub>
                              <m:sup>
                                <m:r>
                                  <a:rPr lang="de-AT" sz="105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  <m:r>
                                  <a:rPr lang="de-AT" sz="1050" b="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65</m:t>
                                </m:r>
                              </m:sup>
                              <m:e>
                                <m:r>
                                  <a:rPr lang="de-AT" sz="1050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𝛿</m:t>
                                </m:r>
                                <m:sSubSup>
                                  <m:sSubSupPr>
                                    <m:ctrlPr>
                                      <a:rPr lang="de-AT" sz="1050" i="1">
                                        <a:solidFill>
                                          <a:srgbClr val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AT" sz="1050" i="1">
                                        <a:solidFill>
                                          <a:srgbClr val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de-AT" sz="1050" i="1">
                                        <a:solidFill>
                                          <a:srgbClr val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  <m:sup>
                                    <m:r>
                                      <a:rPr lang="de-AT" sz="1050" i="1">
                                        <a:solidFill>
                                          <a:srgbClr val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bSup>
                              </m:e>
                            </m:nary>
                          </m:num>
                          <m:den>
                            <m:r>
                              <a:rPr lang="de-AT" sz="105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3</m:t>
                            </m:r>
                            <m:r>
                              <a:rPr lang="de-AT" sz="105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65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de-AT" sz="1050"/>
            </a:p>
          </xdr:txBody>
        </xdr:sp>
      </mc:Choice>
      <mc:Fallback>
        <xdr:sp macro="" textlink="">
          <xdr:nvSpPr>
            <xdr:cNvPr id="3" name="Object 5">
              <a:extLst>
                <a:ext uri="{63B3BB69-23CF-44E3-9099-C40C66FF867C}">
                  <a14:compatExt xmlns:a14="http://schemas.microsoft.com/office/drawing/2010/main"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 txBox="1"/>
          </xdr:nvSpPr>
          <xdr:spPr>
            <a:xfrm>
              <a:off x="6457950" y="523876"/>
              <a:ext cx="1360885" cy="552450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𝜎_3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𝑑=√((∑_(𝑖=1)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^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3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65▒〖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𝛿𝑆_𝑖^2 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〗)/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3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65)</a:t>
              </a:r>
              <a:endParaRPr lang="de-AT" sz="1050"/>
            </a:p>
          </xdr:txBody>
        </xdr:sp>
      </mc:Fallback>
    </mc:AlternateContent>
    <xdr:clientData/>
  </xdr:twoCellAnchor>
  <xdr:twoCellAnchor>
    <xdr:from>
      <xdr:col>4</xdr:col>
      <xdr:colOff>88447</xdr:colOff>
      <xdr:row>3</xdr:row>
      <xdr:rowOff>157843</xdr:rowOff>
    </xdr:from>
    <xdr:to>
      <xdr:col>4</xdr:col>
      <xdr:colOff>1108983</xdr:colOff>
      <xdr:row>3</xdr:row>
      <xdr:rowOff>419261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Object 3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 txBox="1"/>
          </xdr:nvSpPr>
          <xdr:spPr>
            <a:xfrm>
              <a:off x="4782911" y="838200"/>
              <a:ext cx="1020536" cy="261418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de-AT" sz="105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𝛿</m:t>
                    </m:r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i</m:t>
                        </m:r>
                      </m:sub>
                    </m:sSub>
                    <m:r>
                      <m:rPr>
                        <m:nor/>
                      </m:rPr>
                      <a:rPr lang="de-AT" sz="105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 = </m:t>
                    </m:r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i</m:t>
                        </m:r>
                      </m:sub>
                    </m:sSub>
                    <m:r>
                      <m:rPr>
                        <m:nor/>
                      </m:rPr>
                      <a:rPr lang="de-AT" sz="1050" i="0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i</m:t>
                        </m:r>
                        <m:r>
                          <m:rPr>
                            <m:nor/>
                          </m:rPr>
                          <a:rPr lang="de-AT" sz="1050" i="0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de-AT" sz="1050"/>
            </a:p>
          </xdr:txBody>
        </xdr:sp>
      </mc:Choice>
      <mc:Fallback>
        <xdr:sp macro="" textlink="">
          <xdr:nvSpPr>
            <xdr:cNvPr id="4" name="Object 3">
              <a:extLst>
                <a:ext uri="{63B3BB69-23CF-44E3-9099-C40C66FF867C}">
                  <a14:compatExt xmlns:a14="http://schemas.microsoft.com/office/drawing/2010/main"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 txBox="1"/>
          </xdr:nvSpPr>
          <xdr:spPr>
            <a:xfrm>
              <a:off x="4782911" y="838200"/>
              <a:ext cx="1020536" cy="261418"/>
            </a:xfrm>
            <a:prstGeom prst="rect">
              <a:avLst/>
            </a:prstGeom>
          </xdr:spPr>
          <xdr:txBody>
            <a:bodyPr vertOverflow="clip" horzOverflow="clip" wrap="square">
              <a:spAutoFit/>
            </a:bodyPr>
            <a:lstStyle/>
            <a:p>
              <a:pPr/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𝛿𝑆_i " = " "S" _i "−" "S" _"i−1" </a:t>
              </a:r>
              <a:endParaRPr lang="de-AT" sz="1050"/>
            </a:p>
          </xdr:txBody>
        </xdr:sp>
      </mc:Fallback>
    </mc:AlternateContent>
    <xdr:clientData/>
  </xdr:twoCellAnchor>
  <xdr:twoCellAnchor editAs="oneCell">
    <xdr:from>
      <xdr:col>6</xdr:col>
      <xdr:colOff>1515836</xdr:colOff>
      <xdr:row>2</xdr:row>
      <xdr:rowOff>178253</xdr:rowOff>
    </xdr:from>
    <xdr:to>
      <xdr:col>7</xdr:col>
      <xdr:colOff>1554030</xdr:colOff>
      <xdr:row>3</xdr:row>
      <xdr:rowOff>240188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Object 9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 txBox="1"/>
          </xdr:nvSpPr>
          <xdr:spPr>
            <a:xfrm>
              <a:off x="8550729" y="661307"/>
              <a:ext cx="1562194" cy="259238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  <m:r>
                          <a:rPr lang="de-AT" sz="105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%</m:t>
                        </m:r>
                      </m:sub>
                    </m:sSub>
                    <m:r>
                      <a:rPr lang="de-AT" sz="105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de-AT" sz="105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365</m:t>
                        </m:r>
                        <m:r>
                          <a:rPr lang="de-AT" sz="105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AT" sz="105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∗2</m:t>
                    </m:r>
                    <m:r>
                      <a:rPr lang="de-AT" sz="105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m:rPr>
                        <m:nor/>
                      </m:rPr>
                      <a:rPr lang="de-AT" sz="1050" smtClean="0">
                        <a:latin typeface="+mj-lt"/>
                        <a:ea typeface="+mn-ea"/>
                        <a:cs typeface="+mn-cs"/>
                      </a:rPr>
                      <m:t>57583</m:t>
                    </m:r>
                  </m:oMath>
                </m:oMathPara>
              </a14:m>
              <a:endParaRPr lang="de-AT" sz="1050">
                <a:latin typeface="+mj-lt"/>
              </a:endParaRPr>
            </a:p>
          </xdr:txBody>
        </xdr:sp>
      </mc:Choice>
      <mc:Fallback>
        <xdr:sp macro="" textlink="">
          <xdr:nvSpPr>
            <xdr:cNvPr id="5" name="Object 9">
              <a:extLst>
                <a:ext uri="{63B3BB69-23CF-44E3-9099-C40C66FF867C}">
                  <a14:compatExt xmlns:a14="http://schemas.microsoft.com/office/drawing/2010/main"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 txBox="1"/>
          </xdr:nvSpPr>
          <xdr:spPr>
            <a:xfrm>
              <a:off x="8550729" y="661307"/>
              <a:ext cx="1562194" cy="259238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𝐼_(9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9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%)=𝜎_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365</a:t>
              </a:r>
              <a:r>
                <a:rPr lang="de-AT" sz="105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𝑑∗2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,</a:t>
              </a:r>
              <a:r>
                <a:rPr lang="de-AT" sz="1050" b="0" i="0">
                  <a:solidFill>
                    <a:srgbClr val="00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de-AT" sz="1050" i="0">
                  <a:latin typeface="Cambria Math" panose="02040503050406030204" pitchFamily="18" charset="0"/>
                  <a:ea typeface="+mn-ea"/>
                  <a:cs typeface="+mn-cs"/>
                </a:rPr>
                <a:t>57583</a:t>
              </a:r>
              <a:r>
                <a:rPr lang="de-AT" sz="1050" i="0">
                  <a:latin typeface="+mj-lt"/>
                  <a:ea typeface="+mn-ea"/>
                  <a:cs typeface="+mn-cs"/>
                </a:rPr>
                <a:t>"</a:t>
              </a:r>
              <a:endParaRPr lang="de-AT" sz="1050">
                <a:latin typeface="+mj-lt"/>
              </a:endParaRPr>
            </a:p>
          </xdr:txBody>
        </xdr:sp>
      </mc:Fallback>
    </mc:AlternateContent>
    <xdr:clientData/>
  </xdr:twoCellAnchor>
  <xdr:twoCellAnchor editAs="oneCell">
    <xdr:from>
      <xdr:col>8</xdr:col>
      <xdr:colOff>306161</xdr:colOff>
      <xdr:row>3</xdr:row>
      <xdr:rowOff>133350</xdr:rowOff>
    </xdr:from>
    <xdr:to>
      <xdr:col>8</xdr:col>
      <xdr:colOff>853619</xdr:colOff>
      <xdr:row>3</xdr:row>
      <xdr:rowOff>397910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Object 13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 txBox="1"/>
          </xdr:nvSpPr>
          <xdr:spPr>
            <a:xfrm>
              <a:off x="10463893" y="813707"/>
              <a:ext cx="547458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̄"/>
                            <m:ctrlPr>
                              <a:rPr lang="de-AT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AT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𝜇</m:t>
                            </m:r>
                          </m:e>
                        </m:acc>
                      </m:e>
                      <m:sub>
                        <m: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de-AT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  <m:r>
                          <a:rPr lang="de-AT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de-AT"/>
            </a:p>
          </xdr:txBody>
        </xdr:sp>
      </mc:Choice>
      <mc:Fallback>
        <xdr:sp macro="" textlink="">
          <xdr:nvSpPr>
            <xdr:cNvPr id="6" name="Object 13">
              <a:extLst>
                <a:ext uri="{63B3BB69-23CF-44E3-9099-C40C66FF867C}">
                  <a14:compatExt xmlns:a14="http://schemas.microsoft.com/office/drawing/2010/main"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 txBox="1"/>
          </xdr:nvSpPr>
          <xdr:spPr>
            <a:xfrm>
              <a:off x="10463893" y="813707"/>
              <a:ext cx="547458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AT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𝜇 ̄_3</a:t>
              </a:r>
              <a:r>
                <a:rPr lang="de-AT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</a:t>
              </a:r>
              <a:r>
                <a:rPr lang="de-AT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𝑑</a:t>
              </a:r>
              <a:endParaRPr lang="de-AT"/>
            </a:p>
          </xdr:txBody>
        </xdr:sp>
      </mc:Fallback>
    </mc:AlternateContent>
    <xdr:clientData/>
  </xdr:twoCellAnchor>
  <xdr:twoCellAnchor editAs="oneCell">
    <xdr:from>
      <xdr:col>10</xdr:col>
      <xdr:colOff>43543</xdr:colOff>
      <xdr:row>3</xdr:row>
      <xdr:rowOff>180975</xdr:rowOff>
    </xdr:from>
    <xdr:to>
      <xdr:col>10</xdr:col>
      <xdr:colOff>1632938</xdr:colOff>
      <xdr:row>3</xdr:row>
      <xdr:rowOff>432582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Object 14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 txBox="1"/>
          </xdr:nvSpPr>
          <xdr:spPr>
            <a:xfrm>
              <a:off x="12541704" y="861332"/>
              <a:ext cx="1589395" cy="25160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de-AT" sz="9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𝑇</m:t>
                        </m:r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AT" sz="9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̄"/>
                            <m:ctrlPr>
                              <a:rPr lang="de-AT" sz="9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de-AT" sz="9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𝜇</m:t>
                            </m:r>
                          </m:e>
                        </m:acc>
                      </m:e>
                      <m:sub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lang="de-AT" sz="9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65</m:t>
                        </m:r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de-AT" sz="9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>
                      <a:rPr lang="de-AT" sz="9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𝑇</m:t>
                    </m:r>
                    <m:r>
                      <a:rPr lang="de-AT" sz="9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  <m:r>
                          <a:rPr lang="de-AT" sz="9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9</m:t>
                        </m:r>
                        <m: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%</m:t>
                        </m:r>
                      </m:sub>
                    </m:sSub>
                    <m:r>
                      <a:rPr lang="de-AT" sz="9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de-AT" sz="9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e-AT" sz="9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</m:rad>
                  </m:oMath>
                </m:oMathPara>
              </a14:m>
              <a:endParaRPr lang="de-AT" sz="900"/>
            </a:p>
          </xdr:txBody>
        </xdr:sp>
      </mc:Choice>
      <mc:Fallback>
        <xdr:sp macro="" textlink="">
          <xdr:nvSpPr>
            <xdr:cNvPr id="7" name="Object 14">
              <a:extLst>
                <a:ext uri="{63B3BB69-23CF-44E3-9099-C40C66FF867C}">
                  <a14:compatExt xmlns:a14="http://schemas.microsoft.com/office/drawing/2010/main"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 txBox="1"/>
          </xdr:nvSpPr>
          <xdr:spPr>
            <a:xfrm>
              <a:off x="12541704" y="861332"/>
              <a:ext cx="1589395" cy="251607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AT" sz="9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𝐶_</a:t>
              </a:r>
              <a:r>
                <a:rPr lang="de-AT" sz="9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𝑇</a:t>
              </a:r>
              <a:r>
                <a:rPr lang="de-AT" sz="9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𝑑=𝜇 ̄_3</a:t>
              </a:r>
              <a:r>
                <a:rPr lang="de-AT" sz="9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65</a:t>
              </a:r>
              <a:r>
                <a:rPr lang="de-AT" sz="9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𝑑∗</a:t>
              </a:r>
              <a:r>
                <a:rPr lang="de-AT" sz="9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𝑇</a:t>
              </a:r>
              <a:r>
                <a:rPr lang="de-AT" sz="9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+𝐼_(9</a:t>
              </a:r>
              <a:r>
                <a:rPr lang="de-AT" sz="9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9</a:t>
              </a:r>
              <a:r>
                <a:rPr lang="de-AT" sz="9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%)∗√</a:t>
              </a:r>
              <a:r>
                <a:rPr lang="de-AT" sz="9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𝑇</a:t>
              </a:r>
              <a:endParaRPr lang="de-AT" sz="900"/>
            </a:p>
          </xdr:txBody>
        </xdr:sp>
      </mc:Fallback>
    </mc:AlternateContent>
    <xdr:clientData/>
  </xdr:twoCellAnchor>
  <xdr:twoCellAnchor editAs="oneCell">
    <xdr:from>
      <xdr:col>9</xdr:col>
      <xdr:colOff>220436</xdr:colOff>
      <xdr:row>3</xdr:row>
      <xdr:rowOff>131989</xdr:rowOff>
    </xdr:from>
    <xdr:to>
      <xdr:col>9</xdr:col>
      <xdr:colOff>641064</xdr:colOff>
      <xdr:row>3</xdr:row>
      <xdr:rowOff>396549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Object 4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58062C2-C82C-4530-8A83-4770245F5CF0}"/>
                </a:ext>
              </a:extLst>
            </xdr:cNvPr>
            <xdr:cNvSpPr txBox="1"/>
          </xdr:nvSpPr>
          <xdr:spPr>
            <a:xfrm>
              <a:off x="11250386" y="817789"/>
              <a:ext cx="420628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de-AT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(</m:t>
                    </m:r>
                    <m:r>
                      <a:rPr lang="de-AT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𝑇</m:t>
                    </m:r>
                    <m:r>
                      <a:rPr lang="de-AT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AT"/>
            </a:p>
          </xdr:txBody>
        </xdr:sp>
      </mc:Choice>
      <mc:Fallback>
        <xdr:sp macro="" textlink="">
          <xdr:nvSpPr>
            <xdr:cNvPr id="14" name="Object 4">
              <a:extLst>
                <a:ext uri="{63B3BB69-23CF-44E3-9099-C40C66FF867C}">
                  <a14:compatExt xmlns:a14="http://schemas.microsoft.com/office/drawing/2010/main" spid="_x0000_s1028"/>
                </a:ext>
                <a:ext uri="{FF2B5EF4-FFF2-40B4-BE49-F238E27FC236}">
                  <a16:creationId xmlns:a16="http://schemas.microsoft.com/office/drawing/2014/main" id="{258062C2-C82C-4530-8A83-4770245F5CF0}"/>
                </a:ext>
              </a:extLst>
            </xdr:cNvPr>
            <xdr:cNvSpPr txBox="1"/>
          </xdr:nvSpPr>
          <xdr:spPr>
            <a:xfrm>
              <a:off x="11250386" y="817789"/>
              <a:ext cx="420628" cy="26456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:r>
                <a:rPr lang="de-AT" i="0">
                  <a:solidFill>
                    <a:srgbClr val="000000"/>
                  </a:solidFill>
                  <a:latin typeface="Cambria Math" panose="02040503050406030204" pitchFamily="18" charset="0"/>
                </a:rPr>
                <a:t>(</a:t>
              </a:r>
              <a:r>
                <a:rPr lang="de-AT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𝑇</a:t>
              </a:r>
              <a:r>
                <a:rPr lang="de-AT" i="0">
                  <a:solidFill>
                    <a:srgbClr val="000000"/>
                  </a:solidFill>
                  <a:latin typeface="Cambria Math" panose="02040503050406030204" pitchFamily="18" charset="0"/>
                </a:rPr>
                <a:t>)</a:t>
              </a:r>
              <a:endParaRPr lang="de-AT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Corporate Design ccpa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FA5000"/>
      </a:accent1>
      <a:accent2>
        <a:srgbClr val="FA004D"/>
      </a:accent2>
      <a:accent3>
        <a:srgbClr val="A6164D"/>
      </a:accent3>
      <a:accent4>
        <a:srgbClr val="000066"/>
      </a:accent4>
      <a:accent5>
        <a:srgbClr val="336699"/>
      </a:accent5>
      <a:accent6>
        <a:srgbClr val="009999"/>
      </a:accent6>
      <a:hlink>
        <a:srgbClr val="FA5000"/>
      </a:hlink>
      <a:folHlink>
        <a:srgbClr val="FA500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5D7F-B2C3-4CE8-966E-AECC996D3581}">
  <sheetPr>
    <tabColor theme="4"/>
  </sheetPr>
  <dimension ref="A1:K404"/>
  <sheetViews>
    <sheetView tabSelected="1" zoomScale="90" zoomScaleNormal="90" workbookViewId="0">
      <pane ySplit="4" topLeftCell="A5" activePane="bottomLeft" state="frozen"/>
      <selection pane="bottomLeft" activeCell="A2" sqref="A2:A4"/>
    </sheetView>
  </sheetViews>
  <sheetFormatPr baseColWidth="10" defaultColWidth="0" defaultRowHeight="0" customHeight="1" zeroHeight="1" x14ac:dyDescent="0.25"/>
  <cols>
    <col min="1" max="1" width="18.5703125" style="1" customWidth="1"/>
    <col min="2" max="3" width="17.5703125" style="5" customWidth="1"/>
    <col min="4" max="7" width="17.5703125" style="1" customWidth="1"/>
    <col min="8" max="11" width="0" style="1" hidden="1" customWidth="1"/>
    <col min="12" max="16384" width="11.42578125" style="1" hidden="1"/>
  </cols>
  <sheetData>
    <row r="1" spans="1:7" ht="22.5" customHeight="1" x14ac:dyDescent="0.25">
      <c r="A1" s="16" t="s">
        <v>20</v>
      </c>
      <c r="B1" s="16"/>
      <c r="C1" s="16"/>
      <c r="D1" s="16"/>
      <c r="E1" s="16"/>
      <c r="F1" s="16"/>
      <c r="G1" s="16"/>
    </row>
    <row r="2" spans="1:7" s="7" customFormat="1" ht="15.75" x14ac:dyDescent="0.25">
      <c r="A2" s="14" t="s">
        <v>15</v>
      </c>
      <c r="B2" s="15" t="s">
        <v>23</v>
      </c>
      <c r="C2" s="15" t="s">
        <v>24</v>
      </c>
      <c r="D2" s="15" t="s">
        <v>17</v>
      </c>
      <c r="E2" s="15" t="s">
        <v>16</v>
      </c>
      <c r="F2" s="14" t="s">
        <v>19</v>
      </c>
      <c r="G2" s="14" t="s">
        <v>3</v>
      </c>
    </row>
    <row r="3" spans="1:7" s="7" customFormat="1" ht="15.75" x14ac:dyDescent="0.25">
      <c r="A3" s="14"/>
      <c r="B3" s="14"/>
      <c r="C3" s="14"/>
      <c r="D3" s="15"/>
      <c r="E3" s="15"/>
      <c r="F3" s="14"/>
      <c r="G3" s="14"/>
    </row>
    <row r="4" spans="1:7" s="7" customFormat="1" ht="15.75" x14ac:dyDescent="0.25">
      <c r="A4" s="14"/>
      <c r="B4" s="14"/>
      <c r="C4" s="14"/>
      <c r="D4" s="15"/>
      <c r="E4" s="15"/>
      <c r="F4" s="14"/>
      <c r="G4" s="14"/>
    </row>
    <row r="5" spans="1:7" ht="12.75" customHeight="1" x14ac:dyDescent="0.25">
      <c r="A5" s="12">
        <v>44986</v>
      </c>
      <c r="B5" s="11">
        <v>50000</v>
      </c>
      <c r="C5" s="11">
        <v>-70000</v>
      </c>
      <c r="D5" s="3">
        <f>'Margin Requirement Calc'!O5</f>
        <v>40000</v>
      </c>
      <c r="E5" s="13">
        <v>100000</v>
      </c>
      <c r="F5" s="3">
        <f>IF(E5&gt;=D5,E5-D5,0)</f>
        <v>60000</v>
      </c>
      <c r="G5" s="3">
        <f>IF(E5&lt;=D5,E5-D5,0)</f>
        <v>0</v>
      </c>
    </row>
    <row r="6" spans="1:7" ht="15" x14ac:dyDescent="0.25">
      <c r="A6" s="12">
        <v>44987</v>
      </c>
      <c r="B6" s="13"/>
      <c r="C6" s="13"/>
      <c r="D6" s="3">
        <f>'Margin Requirement Calc'!O6</f>
        <v>40000</v>
      </c>
      <c r="E6" s="13"/>
      <c r="F6" s="3">
        <f t="shared" ref="F6:F69" si="0">IF(E6&gt;=D6,E6-D6,0)</f>
        <v>0</v>
      </c>
      <c r="G6" s="3">
        <f t="shared" ref="G6:G69" si="1">IF(E6&lt;=D6,E6-D6,0)</f>
        <v>-40000</v>
      </c>
    </row>
    <row r="7" spans="1:7" ht="15" x14ac:dyDescent="0.25">
      <c r="A7" s="12">
        <v>44988</v>
      </c>
      <c r="B7" s="13"/>
      <c r="C7" s="13"/>
      <c r="D7" s="3">
        <f>'Margin Requirement Calc'!O7</f>
        <v>40000</v>
      </c>
      <c r="E7" s="13"/>
      <c r="F7" s="3">
        <f t="shared" si="0"/>
        <v>0</v>
      </c>
      <c r="G7" s="3">
        <f t="shared" si="1"/>
        <v>-40000</v>
      </c>
    </row>
    <row r="8" spans="1:7" ht="15" x14ac:dyDescent="0.25">
      <c r="A8" s="12">
        <v>44989</v>
      </c>
      <c r="B8" s="13"/>
      <c r="C8" s="13"/>
      <c r="D8" s="3">
        <f>'Margin Requirement Calc'!O8</f>
        <v>40000</v>
      </c>
      <c r="E8" s="13"/>
      <c r="F8" s="3">
        <f t="shared" si="0"/>
        <v>0</v>
      </c>
      <c r="G8" s="3">
        <f t="shared" si="1"/>
        <v>-40000</v>
      </c>
    </row>
    <row r="9" spans="1:7" ht="15" x14ac:dyDescent="0.25">
      <c r="A9" s="12">
        <v>44990</v>
      </c>
      <c r="B9" s="13"/>
      <c r="C9" s="13"/>
      <c r="D9" s="3">
        <f>'Margin Requirement Calc'!O9</f>
        <v>40000</v>
      </c>
      <c r="E9" s="13"/>
      <c r="F9" s="3">
        <f t="shared" si="0"/>
        <v>0</v>
      </c>
      <c r="G9" s="3">
        <f t="shared" si="1"/>
        <v>-40000</v>
      </c>
    </row>
    <row r="10" spans="1:7" ht="15" x14ac:dyDescent="0.25">
      <c r="A10" s="12">
        <v>44991</v>
      </c>
      <c r="B10" s="13"/>
      <c r="C10" s="13"/>
      <c r="D10" s="3">
        <f>'Margin Requirement Calc'!O10</f>
        <v>40000</v>
      </c>
      <c r="E10" s="13"/>
      <c r="F10" s="3">
        <f t="shared" si="0"/>
        <v>0</v>
      </c>
      <c r="G10" s="3">
        <f t="shared" si="1"/>
        <v>-40000</v>
      </c>
    </row>
    <row r="11" spans="1:7" ht="15" x14ac:dyDescent="0.25">
      <c r="A11" s="12">
        <v>44992</v>
      </c>
      <c r="B11" s="13"/>
      <c r="C11" s="13"/>
      <c r="D11" s="3">
        <f>'Margin Requirement Calc'!O11</f>
        <v>40000</v>
      </c>
      <c r="E11" s="13"/>
      <c r="F11" s="3">
        <f t="shared" si="0"/>
        <v>0</v>
      </c>
      <c r="G11" s="3">
        <f t="shared" si="1"/>
        <v>-40000</v>
      </c>
    </row>
    <row r="12" spans="1:7" ht="15" x14ac:dyDescent="0.25">
      <c r="A12" s="12">
        <v>44993</v>
      </c>
      <c r="B12" s="13"/>
      <c r="C12" s="13"/>
      <c r="D12" s="3">
        <f>'Margin Requirement Calc'!O12</f>
        <v>40000</v>
      </c>
      <c r="E12" s="13"/>
      <c r="F12" s="3">
        <f t="shared" si="0"/>
        <v>0</v>
      </c>
      <c r="G12" s="3">
        <f t="shared" si="1"/>
        <v>-40000</v>
      </c>
    </row>
    <row r="13" spans="1:7" ht="15" x14ac:dyDescent="0.25">
      <c r="A13" s="12">
        <v>44994</v>
      </c>
      <c r="B13" s="13"/>
      <c r="C13" s="13"/>
      <c r="D13" s="3">
        <f>'Margin Requirement Calc'!O13</f>
        <v>40000</v>
      </c>
      <c r="E13" s="13"/>
      <c r="F13" s="3">
        <f t="shared" si="0"/>
        <v>0</v>
      </c>
      <c r="G13" s="3">
        <f t="shared" si="1"/>
        <v>-40000</v>
      </c>
    </row>
    <row r="14" spans="1:7" ht="15" x14ac:dyDescent="0.25">
      <c r="A14" s="12">
        <v>44995</v>
      </c>
      <c r="B14" s="13"/>
      <c r="C14" s="13"/>
      <c r="D14" s="3">
        <f>'Margin Requirement Calc'!O14</f>
        <v>40000</v>
      </c>
      <c r="E14" s="13"/>
      <c r="F14" s="3">
        <f t="shared" si="0"/>
        <v>0</v>
      </c>
      <c r="G14" s="3">
        <f t="shared" si="1"/>
        <v>-40000</v>
      </c>
    </row>
    <row r="15" spans="1:7" ht="15" x14ac:dyDescent="0.25">
      <c r="A15" s="12">
        <v>44996</v>
      </c>
      <c r="B15" s="13"/>
      <c r="C15" s="13"/>
      <c r="D15" s="3">
        <f>'Margin Requirement Calc'!O15</f>
        <v>40000</v>
      </c>
      <c r="E15" s="13"/>
      <c r="F15" s="3">
        <f t="shared" si="0"/>
        <v>0</v>
      </c>
      <c r="G15" s="3">
        <f t="shared" si="1"/>
        <v>-40000</v>
      </c>
    </row>
    <row r="16" spans="1:7" ht="15" x14ac:dyDescent="0.25">
      <c r="A16" s="12">
        <v>44997</v>
      </c>
      <c r="B16" s="13"/>
      <c r="C16" s="13"/>
      <c r="D16" s="3">
        <f>'Margin Requirement Calc'!O16</f>
        <v>40000</v>
      </c>
      <c r="E16" s="13"/>
      <c r="F16" s="3">
        <f t="shared" si="0"/>
        <v>0</v>
      </c>
      <c r="G16" s="3">
        <f t="shared" si="1"/>
        <v>-40000</v>
      </c>
    </row>
    <row r="17" spans="1:7" ht="15" x14ac:dyDescent="0.25">
      <c r="A17" s="12">
        <v>44998</v>
      </c>
      <c r="B17" s="13"/>
      <c r="C17" s="13"/>
      <c r="D17" s="3">
        <f>'Margin Requirement Calc'!O17</f>
        <v>40000</v>
      </c>
      <c r="E17" s="13"/>
      <c r="F17" s="3">
        <f t="shared" si="0"/>
        <v>0</v>
      </c>
      <c r="G17" s="3">
        <f t="shared" si="1"/>
        <v>-40000</v>
      </c>
    </row>
    <row r="18" spans="1:7" ht="15" x14ac:dyDescent="0.25">
      <c r="A18" s="12">
        <v>44999</v>
      </c>
      <c r="B18" s="13"/>
      <c r="C18" s="13"/>
      <c r="D18" s="3">
        <f>'Margin Requirement Calc'!O18</f>
        <v>40000</v>
      </c>
      <c r="E18" s="13"/>
      <c r="F18" s="3">
        <f t="shared" si="0"/>
        <v>0</v>
      </c>
      <c r="G18" s="3">
        <f t="shared" si="1"/>
        <v>-40000</v>
      </c>
    </row>
    <row r="19" spans="1:7" ht="15" x14ac:dyDescent="0.25">
      <c r="A19" s="12">
        <v>45000</v>
      </c>
      <c r="B19" s="13"/>
      <c r="C19" s="13"/>
      <c r="D19" s="3">
        <f>'Margin Requirement Calc'!O19</f>
        <v>40000</v>
      </c>
      <c r="E19" s="13"/>
      <c r="F19" s="3">
        <f t="shared" si="0"/>
        <v>0</v>
      </c>
      <c r="G19" s="3">
        <f t="shared" si="1"/>
        <v>-40000</v>
      </c>
    </row>
    <row r="20" spans="1:7" ht="15" x14ac:dyDescent="0.25">
      <c r="A20" s="12">
        <v>45001</v>
      </c>
      <c r="B20" s="13"/>
      <c r="C20" s="13"/>
      <c r="D20" s="3">
        <f>'Margin Requirement Calc'!O20</f>
        <v>40000</v>
      </c>
      <c r="E20" s="13"/>
      <c r="F20" s="3">
        <f t="shared" si="0"/>
        <v>0</v>
      </c>
      <c r="G20" s="3">
        <f t="shared" si="1"/>
        <v>-40000</v>
      </c>
    </row>
    <row r="21" spans="1:7" ht="15" x14ac:dyDescent="0.25">
      <c r="A21" s="12">
        <v>45002</v>
      </c>
      <c r="B21" s="13"/>
      <c r="C21" s="13"/>
      <c r="D21" s="3">
        <f>'Margin Requirement Calc'!O21</f>
        <v>40000</v>
      </c>
      <c r="E21" s="13"/>
      <c r="F21" s="3">
        <f t="shared" si="0"/>
        <v>0</v>
      </c>
      <c r="G21" s="3">
        <f t="shared" si="1"/>
        <v>-40000</v>
      </c>
    </row>
    <row r="22" spans="1:7" ht="15" x14ac:dyDescent="0.25">
      <c r="A22" s="12">
        <v>45003</v>
      </c>
      <c r="B22" s="13"/>
      <c r="C22" s="13"/>
      <c r="D22" s="3">
        <f>'Margin Requirement Calc'!O22</f>
        <v>40000</v>
      </c>
      <c r="E22" s="13"/>
      <c r="F22" s="3">
        <f t="shared" si="0"/>
        <v>0</v>
      </c>
      <c r="G22" s="3">
        <f t="shared" si="1"/>
        <v>-40000</v>
      </c>
    </row>
    <row r="23" spans="1:7" ht="15" x14ac:dyDescent="0.25">
      <c r="A23" s="12">
        <v>45004</v>
      </c>
      <c r="B23" s="13"/>
      <c r="C23" s="13"/>
      <c r="D23" s="3">
        <f>'Margin Requirement Calc'!O23</f>
        <v>40000</v>
      </c>
      <c r="E23" s="13"/>
      <c r="F23" s="3">
        <f t="shared" si="0"/>
        <v>0</v>
      </c>
      <c r="G23" s="3">
        <f t="shared" si="1"/>
        <v>-40000</v>
      </c>
    </row>
    <row r="24" spans="1:7" ht="15" x14ac:dyDescent="0.25">
      <c r="A24" s="12">
        <v>45005</v>
      </c>
      <c r="B24" s="13"/>
      <c r="C24" s="13"/>
      <c r="D24" s="3">
        <f>'Margin Requirement Calc'!O24</f>
        <v>40000</v>
      </c>
      <c r="E24" s="13"/>
      <c r="F24" s="3">
        <f t="shared" si="0"/>
        <v>0</v>
      </c>
      <c r="G24" s="3">
        <f t="shared" si="1"/>
        <v>-40000</v>
      </c>
    </row>
    <row r="25" spans="1:7" ht="15" x14ac:dyDescent="0.25">
      <c r="A25" s="12">
        <v>45006</v>
      </c>
      <c r="B25" s="13"/>
      <c r="C25" s="13"/>
      <c r="D25" s="3">
        <f>'Margin Requirement Calc'!O25</f>
        <v>40000</v>
      </c>
      <c r="E25" s="13"/>
      <c r="F25" s="3">
        <f t="shared" si="0"/>
        <v>0</v>
      </c>
      <c r="G25" s="3">
        <f t="shared" si="1"/>
        <v>-40000</v>
      </c>
    </row>
    <row r="26" spans="1:7" ht="15" x14ac:dyDescent="0.25">
      <c r="A26" s="12">
        <v>45007</v>
      </c>
      <c r="B26" s="13"/>
      <c r="C26" s="13"/>
      <c r="D26" s="3">
        <f>'Margin Requirement Calc'!O26</f>
        <v>40000</v>
      </c>
      <c r="E26" s="13"/>
      <c r="F26" s="3">
        <f t="shared" si="0"/>
        <v>0</v>
      </c>
      <c r="G26" s="3">
        <f t="shared" si="1"/>
        <v>-40000</v>
      </c>
    </row>
    <row r="27" spans="1:7" ht="15" x14ac:dyDescent="0.25">
      <c r="A27" s="12">
        <v>45008</v>
      </c>
      <c r="B27" s="13"/>
      <c r="C27" s="13"/>
      <c r="D27" s="3">
        <f>'Margin Requirement Calc'!O27</f>
        <v>40000</v>
      </c>
      <c r="E27" s="13"/>
      <c r="F27" s="3">
        <f t="shared" si="0"/>
        <v>0</v>
      </c>
      <c r="G27" s="3">
        <f t="shared" si="1"/>
        <v>-40000</v>
      </c>
    </row>
    <row r="28" spans="1:7" ht="15" x14ac:dyDescent="0.25">
      <c r="A28" s="12">
        <v>45009</v>
      </c>
      <c r="B28" s="13"/>
      <c r="C28" s="13"/>
      <c r="D28" s="3">
        <f>'Margin Requirement Calc'!O28</f>
        <v>40000</v>
      </c>
      <c r="E28" s="13"/>
      <c r="F28" s="3">
        <f t="shared" si="0"/>
        <v>0</v>
      </c>
      <c r="G28" s="3">
        <f t="shared" si="1"/>
        <v>-40000</v>
      </c>
    </row>
    <row r="29" spans="1:7" ht="15" x14ac:dyDescent="0.25">
      <c r="A29" s="12">
        <v>45010</v>
      </c>
      <c r="B29" s="13"/>
      <c r="C29" s="13"/>
      <c r="D29" s="3">
        <f>'Margin Requirement Calc'!O29</f>
        <v>40000</v>
      </c>
      <c r="E29" s="13"/>
      <c r="F29" s="3">
        <f t="shared" si="0"/>
        <v>0</v>
      </c>
      <c r="G29" s="3">
        <f t="shared" si="1"/>
        <v>-40000</v>
      </c>
    </row>
    <row r="30" spans="1:7" ht="15" x14ac:dyDescent="0.25">
      <c r="A30" s="12">
        <v>45011</v>
      </c>
      <c r="B30" s="13"/>
      <c r="C30" s="13"/>
      <c r="D30" s="3">
        <f>'Margin Requirement Calc'!O30</f>
        <v>40000</v>
      </c>
      <c r="E30" s="13"/>
      <c r="F30" s="3">
        <f t="shared" si="0"/>
        <v>0</v>
      </c>
      <c r="G30" s="3">
        <f t="shared" si="1"/>
        <v>-40000</v>
      </c>
    </row>
    <row r="31" spans="1:7" ht="15" x14ac:dyDescent="0.25">
      <c r="A31" s="12">
        <v>45012</v>
      </c>
      <c r="B31" s="13"/>
      <c r="C31" s="13"/>
      <c r="D31" s="3">
        <f>'Margin Requirement Calc'!O31</f>
        <v>40000</v>
      </c>
      <c r="E31" s="13"/>
      <c r="F31" s="3">
        <f t="shared" si="0"/>
        <v>0</v>
      </c>
      <c r="G31" s="3">
        <f t="shared" si="1"/>
        <v>-40000</v>
      </c>
    </row>
    <row r="32" spans="1:7" ht="15" x14ac:dyDescent="0.25">
      <c r="A32" s="12">
        <v>45013</v>
      </c>
      <c r="B32" s="13"/>
      <c r="C32" s="13"/>
      <c r="D32" s="3">
        <f>'Margin Requirement Calc'!O32</f>
        <v>40000</v>
      </c>
      <c r="E32" s="13"/>
      <c r="F32" s="3">
        <f t="shared" si="0"/>
        <v>0</v>
      </c>
      <c r="G32" s="3">
        <f t="shared" si="1"/>
        <v>-40000</v>
      </c>
    </row>
    <row r="33" spans="1:7" ht="15" x14ac:dyDescent="0.25">
      <c r="A33" s="12">
        <v>45014</v>
      </c>
      <c r="B33" s="13"/>
      <c r="C33" s="13"/>
      <c r="D33" s="3">
        <f>'Margin Requirement Calc'!O33</f>
        <v>40000</v>
      </c>
      <c r="E33" s="13"/>
      <c r="F33" s="3">
        <f t="shared" si="0"/>
        <v>0</v>
      </c>
      <c r="G33" s="3">
        <f t="shared" si="1"/>
        <v>-40000</v>
      </c>
    </row>
    <row r="34" spans="1:7" ht="15" x14ac:dyDescent="0.25">
      <c r="A34" s="12">
        <v>45015</v>
      </c>
      <c r="B34" s="13"/>
      <c r="C34" s="13"/>
      <c r="D34" s="3">
        <f>'Margin Requirement Calc'!O34</f>
        <v>40000</v>
      </c>
      <c r="E34" s="13"/>
      <c r="F34" s="3">
        <f t="shared" si="0"/>
        <v>0</v>
      </c>
      <c r="G34" s="3">
        <f t="shared" si="1"/>
        <v>-40000</v>
      </c>
    </row>
    <row r="35" spans="1:7" ht="15" x14ac:dyDescent="0.25">
      <c r="A35" s="12">
        <v>45016</v>
      </c>
      <c r="B35" s="13"/>
      <c r="C35" s="13"/>
      <c r="D35" s="3">
        <f>'Margin Requirement Calc'!O35</f>
        <v>40000</v>
      </c>
      <c r="E35" s="13"/>
      <c r="F35" s="3">
        <f t="shared" si="0"/>
        <v>0</v>
      </c>
      <c r="G35" s="3">
        <f t="shared" si="1"/>
        <v>-40000</v>
      </c>
    </row>
    <row r="36" spans="1:7" ht="15" x14ac:dyDescent="0.25">
      <c r="A36" s="12">
        <v>45017</v>
      </c>
      <c r="B36" s="13"/>
      <c r="C36" s="13"/>
      <c r="D36" s="3">
        <f>'Margin Requirement Calc'!O36</f>
        <v>40000</v>
      </c>
      <c r="E36" s="13"/>
      <c r="F36" s="3">
        <f t="shared" si="0"/>
        <v>0</v>
      </c>
      <c r="G36" s="3">
        <f t="shared" si="1"/>
        <v>-40000</v>
      </c>
    </row>
    <row r="37" spans="1:7" ht="15" x14ac:dyDescent="0.25">
      <c r="A37" s="12">
        <v>45018</v>
      </c>
      <c r="B37" s="13"/>
      <c r="C37" s="13"/>
      <c r="D37" s="3">
        <f>'Margin Requirement Calc'!O37</f>
        <v>40000</v>
      </c>
      <c r="E37" s="13"/>
      <c r="F37" s="3">
        <f t="shared" si="0"/>
        <v>0</v>
      </c>
      <c r="G37" s="3">
        <f t="shared" si="1"/>
        <v>-40000</v>
      </c>
    </row>
    <row r="38" spans="1:7" ht="15" x14ac:dyDescent="0.25">
      <c r="A38" s="12">
        <v>45019</v>
      </c>
      <c r="B38" s="13"/>
      <c r="C38" s="13"/>
      <c r="D38" s="3">
        <f>'Margin Requirement Calc'!O38</f>
        <v>40000</v>
      </c>
      <c r="E38" s="13"/>
      <c r="F38" s="3">
        <f t="shared" si="0"/>
        <v>0</v>
      </c>
      <c r="G38" s="3">
        <f t="shared" si="1"/>
        <v>-40000</v>
      </c>
    </row>
    <row r="39" spans="1:7" ht="15" x14ac:dyDescent="0.25">
      <c r="A39" s="12">
        <v>45020</v>
      </c>
      <c r="B39" s="13"/>
      <c r="C39" s="13"/>
      <c r="D39" s="3">
        <f>'Margin Requirement Calc'!O39</f>
        <v>40000</v>
      </c>
      <c r="E39" s="13"/>
      <c r="F39" s="3">
        <f t="shared" si="0"/>
        <v>0</v>
      </c>
      <c r="G39" s="3">
        <f t="shared" si="1"/>
        <v>-40000</v>
      </c>
    </row>
    <row r="40" spans="1:7" ht="15" x14ac:dyDescent="0.25">
      <c r="A40" s="12">
        <v>45021</v>
      </c>
      <c r="B40" s="13"/>
      <c r="C40" s="13"/>
      <c r="D40" s="3">
        <f>'Margin Requirement Calc'!O40</f>
        <v>40000</v>
      </c>
      <c r="E40" s="13"/>
      <c r="F40" s="3">
        <f t="shared" si="0"/>
        <v>0</v>
      </c>
      <c r="G40" s="3">
        <f t="shared" si="1"/>
        <v>-40000</v>
      </c>
    </row>
    <row r="41" spans="1:7" ht="15" x14ac:dyDescent="0.25">
      <c r="A41" s="12">
        <v>45022</v>
      </c>
      <c r="B41" s="13"/>
      <c r="C41" s="13"/>
      <c r="D41" s="3">
        <f>'Margin Requirement Calc'!O41</f>
        <v>40000</v>
      </c>
      <c r="E41" s="13"/>
      <c r="F41" s="3">
        <f t="shared" si="0"/>
        <v>0</v>
      </c>
      <c r="G41" s="3">
        <f t="shared" si="1"/>
        <v>-40000</v>
      </c>
    </row>
    <row r="42" spans="1:7" ht="15" x14ac:dyDescent="0.25">
      <c r="A42" s="12">
        <v>45023</v>
      </c>
      <c r="B42" s="13"/>
      <c r="C42" s="13"/>
      <c r="D42" s="3">
        <f>'Margin Requirement Calc'!O42</f>
        <v>40000</v>
      </c>
      <c r="E42" s="13"/>
      <c r="F42" s="3">
        <f t="shared" si="0"/>
        <v>0</v>
      </c>
      <c r="G42" s="3">
        <f t="shared" si="1"/>
        <v>-40000</v>
      </c>
    </row>
    <row r="43" spans="1:7" ht="15" x14ac:dyDescent="0.25">
      <c r="A43" s="12">
        <v>45024</v>
      </c>
      <c r="B43" s="13"/>
      <c r="C43" s="13"/>
      <c r="D43" s="3">
        <f>'Margin Requirement Calc'!O43</f>
        <v>40000</v>
      </c>
      <c r="E43" s="13"/>
      <c r="F43" s="3">
        <f t="shared" si="0"/>
        <v>0</v>
      </c>
      <c r="G43" s="3">
        <f t="shared" si="1"/>
        <v>-40000</v>
      </c>
    </row>
    <row r="44" spans="1:7" ht="15" x14ac:dyDescent="0.25">
      <c r="A44" s="12">
        <v>45025</v>
      </c>
      <c r="B44" s="13"/>
      <c r="C44" s="13"/>
      <c r="D44" s="3">
        <f>'Margin Requirement Calc'!O44</f>
        <v>40000</v>
      </c>
      <c r="E44" s="13"/>
      <c r="F44" s="3">
        <f t="shared" si="0"/>
        <v>0</v>
      </c>
      <c r="G44" s="3">
        <f t="shared" si="1"/>
        <v>-40000</v>
      </c>
    </row>
    <row r="45" spans="1:7" ht="15" x14ac:dyDescent="0.25">
      <c r="A45" s="12">
        <v>45026</v>
      </c>
      <c r="B45" s="13"/>
      <c r="C45" s="13"/>
      <c r="D45" s="3">
        <f>'Margin Requirement Calc'!O45</f>
        <v>40000</v>
      </c>
      <c r="E45" s="13"/>
      <c r="F45" s="3">
        <f t="shared" si="0"/>
        <v>0</v>
      </c>
      <c r="G45" s="3">
        <f t="shared" si="1"/>
        <v>-40000</v>
      </c>
    </row>
    <row r="46" spans="1:7" ht="15" x14ac:dyDescent="0.25">
      <c r="A46" s="12">
        <v>45027</v>
      </c>
      <c r="B46" s="13"/>
      <c r="C46" s="13"/>
      <c r="D46" s="3">
        <f>'Margin Requirement Calc'!O46</f>
        <v>40000</v>
      </c>
      <c r="E46" s="13"/>
      <c r="F46" s="3">
        <f t="shared" si="0"/>
        <v>0</v>
      </c>
      <c r="G46" s="3">
        <f t="shared" si="1"/>
        <v>-40000</v>
      </c>
    </row>
    <row r="47" spans="1:7" ht="15" x14ac:dyDescent="0.25">
      <c r="A47" s="12">
        <v>45028</v>
      </c>
      <c r="B47" s="13"/>
      <c r="C47" s="13"/>
      <c r="D47" s="3">
        <f>'Margin Requirement Calc'!O47</f>
        <v>40000</v>
      </c>
      <c r="E47" s="13"/>
      <c r="F47" s="3">
        <f t="shared" si="0"/>
        <v>0</v>
      </c>
      <c r="G47" s="3">
        <f t="shared" si="1"/>
        <v>-40000</v>
      </c>
    </row>
    <row r="48" spans="1:7" ht="15" x14ac:dyDescent="0.25">
      <c r="A48" s="12">
        <v>45029</v>
      </c>
      <c r="B48" s="13"/>
      <c r="C48" s="13"/>
      <c r="D48" s="3">
        <f>'Margin Requirement Calc'!O48</f>
        <v>40000</v>
      </c>
      <c r="E48" s="13"/>
      <c r="F48" s="3">
        <f t="shared" si="0"/>
        <v>0</v>
      </c>
      <c r="G48" s="3">
        <f t="shared" si="1"/>
        <v>-40000</v>
      </c>
    </row>
    <row r="49" spans="1:7" ht="15" x14ac:dyDescent="0.25">
      <c r="A49" s="12">
        <v>45030</v>
      </c>
      <c r="B49" s="13"/>
      <c r="C49" s="13"/>
      <c r="D49" s="3">
        <f>'Margin Requirement Calc'!O49</f>
        <v>40000</v>
      </c>
      <c r="E49" s="13"/>
      <c r="F49" s="3">
        <f t="shared" si="0"/>
        <v>0</v>
      </c>
      <c r="G49" s="3">
        <f t="shared" si="1"/>
        <v>-40000</v>
      </c>
    </row>
    <row r="50" spans="1:7" ht="12.75" customHeight="1" x14ac:dyDescent="0.25">
      <c r="A50" s="12">
        <v>45031</v>
      </c>
      <c r="B50" s="13"/>
      <c r="C50" s="13"/>
      <c r="D50" s="3">
        <f>'Margin Requirement Calc'!O50</f>
        <v>40000</v>
      </c>
      <c r="E50" s="13"/>
      <c r="F50" s="3">
        <f t="shared" si="0"/>
        <v>0</v>
      </c>
      <c r="G50" s="3">
        <f t="shared" si="1"/>
        <v>-40000</v>
      </c>
    </row>
    <row r="51" spans="1:7" ht="12.75" customHeight="1" x14ac:dyDescent="0.25">
      <c r="A51" s="12">
        <v>45032</v>
      </c>
      <c r="B51" s="13"/>
      <c r="C51" s="13"/>
      <c r="D51" s="3">
        <f>'Margin Requirement Calc'!O51</f>
        <v>40000</v>
      </c>
      <c r="E51" s="13"/>
      <c r="F51" s="3">
        <f t="shared" si="0"/>
        <v>0</v>
      </c>
      <c r="G51" s="3">
        <f t="shared" si="1"/>
        <v>-40000</v>
      </c>
    </row>
    <row r="52" spans="1:7" ht="12.75" customHeight="1" x14ac:dyDescent="0.25">
      <c r="A52" s="12">
        <v>45033</v>
      </c>
      <c r="B52" s="13"/>
      <c r="C52" s="13"/>
      <c r="D52" s="3">
        <f>'Margin Requirement Calc'!O52</f>
        <v>40000</v>
      </c>
      <c r="E52" s="13"/>
      <c r="F52" s="3">
        <f t="shared" si="0"/>
        <v>0</v>
      </c>
      <c r="G52" s="3">
        <f t="shared" si="1"/>
        <v>-40000</v>
      </c>
    </row>
    <row r="53" spans="1:7" ht="12.75" customHeight="1" x14ac:dyDescent="0.25">
      <c r="A53" s="12">
        <v>45034</v>
      </c>
      <c r="B53" s="13"/>
      <c r="C53" s="13"/>
      <c r="D53" s="3">
        <f>'Margin Requirement Calc'!O53</f>
        <v>40000</v>
      </c>
      <c r="E53" s="13"/>
      <c r="F53" s="3">
        <f t="shared" si="0"/>
        <v>0</v>
      </c>
      <c r="G53" s="3">
        <f t="shared" si="1"/>
        <v>-40000</v>
      </c>
    </row>
    <row r="54" spans="1:7" ht="12.75" customHeight="1" x14ac:dyDescent="0.25">
      <c r="A54" s="12">
        <v>45035</v>
      </c>
      <c r="B54" s="13"/>
      <c r="C54" s="13"/>
      <c r="D54" s="3">
        <f>'Margin Requirement Calc'!O54</f>
        <v>40000</v>
      </c>
      <c r="E54" s="13"/>
      <c r="F54" s="3">
        <f t="shared" si="0"/>
        <v>0</v>
      </c>
      <c r="G54" s="3">
        <f t="shared" si="1"/>
        <v>-40000</v>
      </c>
    </row>
    <row r="55" spans="1:7" ht="12.75" customHeight="1" x14ac:dyDescent="0.25">
      <c r="A55" s="12">
        <v>45036</v>
      </c>
      <c r="B55" s="13"/>
      <c r="C55" s="13"/>
      <c r="D55" s="3">
        <f>'Margin Requirement Calc'!O55</f>
        <v>40000</v>
      </c>
      <c r="E55" s="13"/>
      <c r="F55" s="3">
        <f t="shared" si="0"/>
        <v>0</v>
      </c>
      <c r="G55" s="3">
        <f t="shared" si="1"/>
        <v>-40000</v>
      </c>
    </row>
    <row r="56" spans="1:7" ht="12.75" customHeight="1" x14ac:dyDescent="0.25">
      <c r="A56" s="12">
        <v>45037</v>
      </c>
      <c r="B56" s="13"/>
      <c r="C56" s="13"/>
      <c r="D56" s="3">
        <f>'Margin Requirement Calc'!O56</f>
        <v>40000</v>
      </c>
      <c r="E56" s="13"/>
      <c r="F56" s="3">
        <f t="shared" si="0"/>
        <v>0</v>
      </c>
      <c r="G56" s="3">
        <f t="shared" si="1"/>
        <v>-40000</v>
      </c>
    </row>
    <row r="57" spans="1:7" ht="12.75" customHeight="1" x14ac:dyDescent="0.25">
      <c r="A57" s="12">
        <v>45038</v>
      </c>
      <c r="B57" s="13"/>
      <c r="C57" s="13"/>
      <c r="D57" s="3">
        <f>'Margin Requirement Calc'!O57</f>
        <v>40000</v>
      </c>
      <c r="E57" s="13"/>
      <c r="F57" s="3">
        <f t="shared" si="0"/>
        <v>0</v>
      </c>
      <c r="G57" s="3">
        <f t="shared" si="1"/>
        <v>-40000</v>
      </c>
    </row>
    <row r="58" spans="1:7" ht="12.75" customHeight="1" x14ac:dyDescent="0.25">
      <c r="A58" s="12">
        <v>45039</v>
      </c>
      <c r="B58" s="13"/>
      <c r="C58" s="13"/>
      <c r="D58" s="3">
        <f>'Margin Requirement Calc'!O58</f>
        <v>40000</v>
      </c>
      <c r="E58" s="13"/>
      <c r="F58" s="3">
        <f t="shared" si="0"/>
        <v>0</v>
      </c>
      <c r="G58" s="3">
        <f t="shared" si="1"/>
        <v>-40000</v>
      </c>
    </row>
    <row r="59" spans="1:7" ht="12.75" customHeight="1" x14ac:dyDescent="0.25">
      <c r="A59" s="12">
        <v>45040</v>
      </c>
      <c r="B59" s="13"/>
      <c r="C59" s="13"/>
      <c r="D59" s="3">
        <f>'Margin Requirement Calc'!O59</f>
        <v>40000</v>
      </c>
      <c r="E59" s="13"/>
      <c r="F59" s="3">
        <f t="shared" si="0"/>
        <v>0</v>
      </c>
      <c r="G59" s="3">
        <f t="shared" si="1"/>
        <v>-40000</v>
      </c>
    </row>
    <row r="60" spans="1:7" ht="12.75" customHeight="1" x14ac:dyDescent="0.25">
      <c r="A60" s="12">
        <v>45041</v>
      </c>
      <c r="B60" s="13"/>
      <c r="C60" s="13"/>
      <c r="D60" s="3">
        <f>'Margin Requirement Calc'!O60</f>
        <v>40000</v>
      </c>
      <c r="E60" s="13"/>
      <c r="F60" s="3">
        <f t="shared" si="0"/>
        <v>0</v>
      </c>
      <c r="G60" s="3">
        <f t="shared" si="1"/>
        <v>-40000</v>
      </c>
    </row>
    <row r="61" spans="1:7" ht="12.75" customHeight="1" x14ac:dyDescent="0.25">
      <c r="A61" s="12">
        <v>45042</v>
      </c>
      <c r="B61" s="13"/>
      <c r="C61" s="13"/>
      <c r="D61" s="3">
        <f>'Margin Requirement Calc'!O61</f>
        <v>40000</v>
      </c>
      <c r="E61" s="13"/>
      <c r="F61" s="3">
        <f t="shared" si="0"/>
        <v>0</v>
      </c>
      <c r="G61" s="3">
        <f t="shared" si="1"/>
        <v>-40000</v>
      </c>
    </row>
    <row r="62" spans="1:7" ht="12.75" customHeight="1" x14ac:dyDescent="0.25">
      <c r="A62" s="12">
        <v>45043</v>
      </c>
      <c r="B62" s="13"/>
      <c r="C62" s="13"/>
      <c r="D62" s="3">
        <f>'Margin Requirement Calc'!O62</f>
        <v>40000</v>
      </c>
      <c r="E62" s="13"/>
      <c r="F62" s="3">
        <f t="shared" si="0"/>
        <v>0</v>
      </c>
      <c r="G62" s="3">
        <f t="shared" si="1"/>
        <v>-40000</v>
      </c>
    </row>
    <row r="63" spans="1:7" ht="12.75" customHeight="1" x14ac:dyDescent="0.25">
      <c r="A63" s="12">
        <v>45044</v>
      </c>
      <c r="B63" s="13"/>
      <c r="C63" s="13"/>
      <c r="D63" s="3">
        <f>'Margin Requirement Calc'!O63</f>
        <v>40000</v>
      </c>
      <c r="E63" s="13"/>
      <c r="F63" s="3">
        <f t="shared" si="0"/>
        <v>0</v>
      </c>
      <c r="G63" s="3">
        <f t="shared" si="1"/>
        <v>-40000</v>
      </c>
    </row>
    <row r="64" spans="1:7" ht="12.75" customHeight="1" x14ac:dyDescent="0.25">
      <c r="A64" s="12">
        <v>45045</v>
      </c>
      <c r="B64" s="13"/>
      <c r="C64" s="13"/>
      <c r="D64" s="3">
        <f>'Margin Requirement Calc'!O64</f>
        <v>40000</v>
      </c>
      <c r="E64" s="13"/>
      <c r="F64" s="3">
        <f t="shared" si="0"/>
        <v>0</v>
      </c>
      <c r="G64" s="3">
        <f t="shared" si="1"/>
        <v>-40000</v>
      </c>
    </row>
    <row r="65" spans="1:7" ht="12.75" customHeight="1" x14ac:dyDescent="0.25">
      <c r="A65" s="12">
        <v>45046</v>
      </c>
      <c r="B65" s="13"/>
      <c r="C65" s="13"/>
      <c r="D65" s="3">
        <f>'Margin Requirement Calc'!O65</f>
        <v>40000</v>
      </c>
      <c r="E65" s="13"/>
      <c r="F65" s="3">
        <f t="shared" si="0"/>
        <v>0</v>
      </c>
      <c r="G65" s="3">
        <f t="shared" si="1"/>
        <v>-40000</v>
      </c>
    </row>
    <row r="66" spans="1:7" ht="12.75" customHeight="1" x14ac:dyDescent="0.25">
      <c r="A66" s="12">
        <v>45047</v>
      </c>
      <c r="B66" s="13"/>
      <c r="C66" s="13"/>
      <c r="D66" s="3">
        <f>'Margin Requirement Calc'!O66</f>
        <v>40000</v>
      </c>
      <c r="E66" s="13"/>
      <c r="F66" s="3">
        <f t="shared" si="0"/>
        <v>0</v>
      </c>
      <c r="G66" s="3">
        <f t="shared" si="1"/>
        <v>-40000</v>
      </c>
    </row>
    <row r="67" spans="1:7" ht="12.75" customHeight="1" x14ac:dyDescent="0.25">
      <c r="A67" s="12">
        <v>45048</v>
      </c>
      <c r="B67" s="13"/>
      <c r="C67" s="13"/>
      <c r="D67" s="3">
        <f>'Margin Requirement Calc'!O67</f>
        <v>40000</v>
      </c>
      <c r="E67" s="13"/>
      <c r="F67" s="3">
        <f t="shared" si="0"/>
        <v>0</v>
      </c>
      <c r="G67" s="3">
        <f t="shared" si="1"/>
        <v>-40000</v>
      </c>
    </row>
    <row r="68" spans="1:7" ht="12.75" customHeight="1" x14ac:dyDescent="0.25">
      <c r="A68" s="12">
        <v>45049</v>
      </c>
      <c r="B68" s="13"/>
      <c r="C68" s="13"/>
      <c r="D68" s="3">
        <f>'Margin Requirement Calc'!O68</f>
        <v>40000</v>
      </c>
      <c r="E68" s="13"/>
      <c r="F68" s="3">
        <f t="shared" si="0"/>
        <v>0</v>
      </c>
      <c r="G68" s="3">
        <f t="shared" si="1"/>
        <v>-40000</v>
      </c>
    </row>
    <row r="69" spans="1:7" ht="12.75" customHeight="1" x14ac:dyDescent="0.25">
      <c r="A69" s="12">
        <v>45050</v>
      </c>
      <c r="B69" s="13"/>
      <c r="C69" s="13"/>
      <c r="D69" s="3">
        <f>'Margin Requirement Calc'!O69</f>
        <v>40000</v>
      </c>
      <c r="E69" s="13"/>
      <c r="F69" s="3">
        <f t="shared" si="0"/>
        <v>0</v>
      </c>
      <c r="G69" s="3">
        <f t="shared" si="1"/>
        <v>-40000</v>
      </c>
    </row>
    <row r="70" spans="1:7" ht="12.75" customHeight="1" x14ac:dyDescent="0.25">
      <c r="A70" s="12">
        <v>45051</v>
      </c>
      <c r="B70" s="13"/>
      <c r="C70" s="13"/>
      <c r="D70" s="3">
        <f>'Margin Requirement Calc'!O70</f>
        <v>40000</v>
      </c>
      <c r="E70" s="13"/>
      <c r="F70" s="3">
        <f t="shared" ref="F70:F133" si="2">IF(E70&gt;=D70,E70-D70,0)</f>
        <v>0</v>
      </c>
      <c r="G70" s="3">
        <f t="shared" ref="G70:G133" si="3">IF(E70&lt;=D70,E70-D70,0)</f>
        <v>-40000</v>
      </c>
    </row>
    <row r="71" spans="1:7" ht="12.75" customHeight="1" x14ac:dyDescent="0.25">
      <c r="A71" s="12">
        <v>45052</v>
      </c>
      <c r="B71" s="13"/>
      <c r="C71" s="13"/>
      <c r="D71" s="3">
        <f>'Margin Requirement Calc'!O71</f>
        <v>40000</v>
      </c>
      <c r="E71" s="13"/>
      <c r="F71" s="3">
        <f t="shared" si="2"/>
        <v>0</v>
      </c>
      <c r="G71" s="3">
        <f t="shared" si="3"/>
        <v>-40000</v>
      </c>
    </row>
    <row r="72" spans="1:7" ht="12.75" customHeight="1" x14ac:dyDescent="0.25">
      <c r="A72" s="12">
        <v>45053</v>
      </c>
      <c r="B72" s="13"/>
      <c r="C72" s="13"/>
      <c r="D72" s="3">
        <f>'Margin Requirement Calc'!O72</f>
        <v>40000</v>
      </c>
      <c r="E72" s="13"/>
      <c r="F72" s="3">
        <f t="shared" si="2"/>
        <v>0</v>
      </c>
      <c r="G72" s="3">
        <f t="shared" si="3"/>
        <v>-40000</v>
      </c>
    </row>
    <row r="73" spans="1:7" ht="12.75" customHeight="1" x14ac:dyDescent="0.25">
      <c r="A73" s="12">
        <v>45054</v>
      </c>
      <c r="B73" s="13"/>
      <c r="C73" s="13"/>
      <c r="D73" s="3">
        <f>'Margin Requirement Calc'!O73</f>
        <v>40000</v>
      </c>
      <c r="E73" s="13"/>
      <c r="F73" s="3">
        <f t="shared" si="2"/>
        <v>0</v>
      </c>
      <c r="G73" s="3">
        <f t="shared" si="3"/>
        <v>-40000</v>
      </c>
    </row>
    <row r="74" spans="1:7" ht="12.75" customHeight="1" x14ac:dyDescent="0.25">
      <c r="A74" s="12">
        <v>45055</v>
      </c>
      <c r="B74" s="13"/>
      <c r="C74" s="13"/>
      <c r="D74" s="3">
        <f>'Margin Requirement Calc'!O74</f>
        <v>40000</v>
      </c>
      <c r="E74" s="13"/>
      <c r="F74" s="3">
        <f t="shared" si="2"/>
        <v>0</v>
      </c>
      <c r="G74" s="3">
        <f t="shared" si="3"/>
        <v>-40000</v>
      </c>
    </row>
    <row r="75" spans="1:7" ht="12.75" customHeight="1" x14ac:dyDescent="0.25">
      <c r="A75" s="12">
        <v>45056</v>
      </c>
      <c r="B75" s="13"/>
      <c r="C75" s="13"/>
      <c r="D75" s="3">
        <f>'Margin Requirement Calc'!O75</f>
        <v>40000</v>
      </c>
      <c r="E75" s="13"/>
      <c r="F75" s="3">
        <f t="shared" si="2"/>
        <v>0</v>
      </c>
      <c r="G75" s="3">
        <f t="shared" si="3"/>
        <v>-40000</v>
      </c>
    </row>
    <row r="76" spans="1:7" ht="12.75" customHeight="1" x14ac:dyDescent="0.25">
      <c r="A76" s="12">
        <v>45057</v>
      </c>
      <c r="B76" s="13"/>
      <c r="C76" s="13"/>
      <c r="D76" s="3">
        <f>'Margin Requirement Calc'!O76</f>
        <v>40000</v>
      </c>
      <c r="E76" s="13"/>
      <c r="F76" s="3">
        <f t="shared" si="2"/>
        <v>0</v>
      </c>
      <c r="G76" s="3">
        <f t="shared" si="3"/>
        <v>-40000</v>
      </c>
    </row>
    <row r="77" spans="1:7" ht="12.75" customHeight="1" x14ac:dyDescent="0.25">
      <c r="A77" s="12">
        <v>45058</v>
      </c>
      <c r="B77" s="13"/>
      <c r="C77" s="13"/>
      <c r="D77" s="3">
        <f>'Margin Requirement Calc'!O77</f>
        <v>40000</v>
      </c>
      <c r="E77" s="13"/>
      <c r="F77" s="3">
        <f t="shared" si="2"/>
        <v>0</v>
      </c>
      <c r="G77" s="3">
        <f t="shared" si="3"/>
        <v>-40000</v>
      </c>
    </row>
    <row r="78" spans="1:7" ht="12.75" customHeight="1" x14ac:dyDescent="0.25">
      <c r="A78" s="12">
        <v>45059</v>
      </c>
      <c r="B78" s="13"/>
      <c r="C78" s="13"/>
      <c r="D78" s="3">
        <f>'Margin Requirement Calc'!O78</f>
        <v>40000</v>
      </c>
      <c r="E78" s="13"/>
      <c r="F78" s="3">
        <f t="shared" si="2"/>
        <v>0</v>
      </c>
      <c r="G78" s="3">
        <f t="shared" si="3"/>
        <v>-40000</v>
      </c>
    </row>
    <row r="79" spans="1:7" ht="12.75" customHeight="1" x14ac:dyDescent="0.25">
      <c r="A79" s="12">
        <v>45060</v>
      </c>
      <c r="B79" s="13"/>
      <c r="C79" s="13"/>
      <c r="D79" s="3">
        <f>'Margin Requirement Calc'!O79</f>
        <v>40000</v>
      </c>
      <c r="E79" s="13"/>
      <c r="F79" s="3">
        <f t="shared" si="2"/>
        <v>0</v>
      </c>
      <c r="G79" s="3">
        <f t="shared" si="3"/>
        <v>-40000</v>
      </c>
    </row>
    <row r="80" spans="1:7" ht="12.75" customHeight="1" x14ac:dyDescent="0.25">
      <c r="A80" s="12">
        <v>45061</v>
      </c>
      <c r="B80" s="13"/>
      <c r="C80" s="13"/>
      <c r="D80" s="3">
        <f>'Margin Requirement Calc'!O80</f>
        <v>40000</v>
      </c>
      <c r="E80" s="13"/>
      <c r="F80" s="3">
        <f t="shared" si="2"/>
        <v>0</v>
      </c>
      <c r="G80" s="3">
        <f t="shared" si="3"/>
        <v>-40000</v>
      </c>
    </row>
    <row r="81" spans="1:7" ht="12.75" customHeight="1" x14ac:dyDescent="0.25">
      <c r="A81" s="12">
        <v>45062</v>
      </c>
      <c r="B81" s="13"/>
      <c r="C81" s="13"/>
      <c r="D81" s="3">
        <f>'Margin Requirement Calc'!O81</f>
        <v>40000</v>
      </c>
      <c r="E81" s="13"/>
      <c r="F81" s="3">
        <f t="shared" si="2"/>
        <v>0</v>
      </c>
      <c r="G81" s="3">
        <f t="shared" si="3"/>
        <v>-40000</v>
      </c>
    </row>
    <row r="82" spans="1:7" ht="12.75" customHeight="1" x14ac:dyDescent="0.25">
      <c r="A82" s="12">
        <v>45063</v>
      </c>
      <c r="B82" s="13"/>
      <c r="C82" s="13"/>
      <c r="D82" s="3">
        <f>'Margin Requirement Calc'!O82</f>
        <v>40000</v>
      </c>
      <c r="E82" s="13"/>
      <c r="F82" s="3">
        <f t="shared" si="2"/>
        <v>0</v>
      </c>
      <c r="G82" s="3">
        <f t="shared" si="3"/>
        <v>-40000</v>
      </c>
    </row>
    <row r="83" spans="1:7" ht="12.75" customHeight="1" x14ac:dyDescent="0.25">
      <c r="A83" s="12">
        <v>45064</v>
      </c>
      <c r="B83" s="13"/>
      <c r="C83" s="13"/>
      <c r="D83" s="3">
        <f>'Margin Requirement Calc'!O83</f>
        <v>40000</v>
      </c>
      <c r="E83" s="13"/>
      <c r="F83" s="3">
        <f t="shared" si="2"/>
        <v>0</v>
      </c>
      <c r="G83" s="3">
        <f t="shared" si="3"/>
        <v>-40000</v>
      </c>
    </row>
    <row r="84" spans="1:7" ht="12.75" customHeight="1" x14ac:dyDescent="0.25">
      <c r="A84" s="12">
        <v>45065</v>
      </c>
      <c r="B84" s="13"/>
      <c r="C84" s="13"/>
      <c r="D84" s="3">
        <f>'Margin Requirement Calc'!O84</f>
        <v>40000</v>
      </c>
      <c r="E84" s="13"/>
      <c r="F84" s="3">
        <f t="shared" si="2"/>
        <v>0</v>
      </c>
      <c r="G84" s="3">
        <f t="shared" si="3"/>
        <v>-40000</v>
      </c>
    </row>
    <row r="85" spans="1:7" ht="12.75" customHeight="1" x14ac:dyDescent="0.25">
      <c r="A85" s="12">
        <v>45066</v>
      </c>
      <c r="B85" s="13"/>
      <c r="C85" s="13"/>
      <c r="D85" s="3">
        <f>'Margin Requirement Calc'!O85</f>
        <v>40000</v>
      </c>
      <c r="E85" s="13"/>
      <c r="F85" s="3">
        <f t="shared" si="2"/>
        <v>0</v>
      </c>
      <c r="G85" s="3">
        <f t="shared" si="3"/>
        <v>-40000</v>
      </c>
    </row>
    <row r="86" spans="1:7" ht="12.75" customHeight="1" x14ac:dyDescent="0.25">
      <c r="A86" s="12">
        <v>45067</v>
      </c>
      <c r="B86" s="13"/>
      <c r="C86" s="13"/>
      <c r="D86" s="3">
        <f>'Margin Requirement Calc'!O86</f>
        <v>40000</v>
      </c>
      <c r="E86" s="13"/>
      <c r="F86" s="3">
        <f t="shared" si="2"/>
        <v>0</v>
      </c>
      <c r="G86" s="3">
        <f t="shared" si="3"/>
        <v>-40000</v>
      </c>
    </row>
    <row r="87" spans="1:7" ht="12.75" customHeight="1" x14ac:dyDescent="0.25">
      <c r="A87" s="12">
        <v>45068</v>
      </c>
      <c r="B87" s="13"/>
      <c r="C87" s="13"/>
      <c r="D87" s="3">
        <f>'Margin Requirement Calc'!O87</f>
        <v>40000</v>
      </c>
      <c r="E87" s="13"/>
      <c r="F87" s="3">
        <f t="shared" si="2"/>
        <v>0</v>
      </c>
      <c r="G87" s="3">
        <f t="shared" si="3"/>
        <v>-40000</v>
      </c>
    </row>
    <row r="88" spans="1:7" ht="12.75" customHeight="1" x14ac:dyDescent="0.25">
      <c r="A88" s="12">
        <v>45069</v>
      </c>
      <c r="B88" s="13"/>
      <c r="C88" s="13"/>
      <c r="D88" s="3">
        <f>'Margin Requirement Calc'!O88</f>
        <v>40000</v>
      </c>
      <c r="E88" s="13"/>
      <c r="F88" s="3">
        <f t="shared" si="2"/>
        <v>0</v>
      </c>
      <c r="G88" s="3">
        <f t="shared" si="3"/>
        <v>-40000</v>
      </c>
    </row>
    <row r="89" spans="1:7" ht="12.75" customHeight="1" x14ac:dyDescent="0.25">
      <c r="A89" s="12">
        <v>45070</v>
      </c>
      <c r="B89" s="13"/>
      <c r="C89" s="13"/>
      <c r="D89" s="3">
        <f>'Margin Requirement Calc'!O89</f>
        <v>40000</v>
      </c>
      <c r="E89" s="13"/>
      <c r="F89" s="3">
        <f t="shared" si="2"/>
        <v>0</v>
      </c>
      <c r="G89" s="3">
        <f t="shared" si="3"/>
        <v>-40000</v>
      </c>
    </row>
    <row r="90" spans="1:7" ht="12.75" customHeight="1" x14ac:dyDescent="0.25">
      <c r="A90" s="12">
        <v>45071</v>
      </c>
      <c r="B90" s="13"/>
      <c r="C90" s="13"/>
      <c r="D90" s="3">
        <f>'Margin Requirement Calc'!O90</f>
        <v>40000</v>
      </c>
      <c r="E90" s="13"/>
      <c r="F90" s="3">
        <f t="shared" si="2"/>
        <v>0</v>
      </c>
      <c r="G90" s="3">
        <f t="shared" si="3"/>
        <v>-40000</v>
      </c>
    </row>
    <row r="91" spans="1:7" ht="12.75" customHeight="1" x14ac:dyDescent="0.25">
      <c r="A91" s="12">
        <v>45072</v>
      </c>
      <c r="B91" s="13"/>
      <c r="C91" s="13"/>
      <c r="D91" s="3">
        <f>'Margin Requirement Calc'!O91</f>
        <v>40000</v>
      </c>
      <c r="E91" s="13"/>
      <c r="F91" s="3">
        <f t="shared" si="2"/>
        <v>0</v>
      </c>
      <c r="G91" s="3">
        <f t="shared" si="3"/>
        <v>-40000</v>
      </c>
    </row>
    <row r="92" spans="1:7" ht="12.75" customHeight="1" x14ac:dyDescent="0.25">
      <c r="A92" s="12">
        <v>45073</v>
      </c>
      <c r="B92" s="13"/>
      <c r="C92" s="13"/>
      <c r="D92" s="3">
        <f>'Margin Requirement Calc'!O92</f>
        <v>40000</v>
      </c>
      <c r="E92" s="13"/>
      <c r="F92" s="3">
        <f t="shared" si="2"/>
        <v>0</v>
      </c>
      <c r="G92" s="3">
        <f t="shared" si="3"/>
        <v>-40000</v>
      </c>
    </row>
    <row r="93" spans="1:7" ht="12.75" customHeight="1" x14ac:dyDescent="0.25">
      <c r="A93" s="12">
        <v>45074</v>
      </c>
      <c r="B93" s="13"/>
      <c r="C93" s="13"/>
      <c r="D93" s="3">
        <f>'Margin Requirement Calc'!O93</f>
        <v>40000</v>
      </c>
      <c r="E93" s="13"/>
      <c r="F93" s="3">
        <f t="shared" si="2"/>
        <v>0</v>
      </c>
      <c r="G93" s="3">
        <f t="shared" si="3"/>
        <v>-40000</v>
      </c>
    </row>
    <row r="94" spans="1:7" ht="12.75" customHeight="1" x14ac:dyDescent="0.25">
      <c r="A94" s="12">
        <v>45075</v>
      </c>
      <c r="B94" s="13"/>
      <c r="C94" s="13"/>
      <c r="D94" s="3">
        <f>'Margin Requirement Calc'!O94</f>
        <v>40000</v>
      </c>
      <c r="E94" s="13"/>
      <c r="F94" s="3">
        <f t="shared" si="2"/>
        <v>0</v>
      </c>
      <c r="G94" s="3">
        <f t="shared" si="3"/>
        <v>-40000</v>
      </c>
    </row>
    <row r="95" spans="1:7" ht="12.75" customHeight="1" x14ac:dyDescent="0.25">
      <c r="A95" s="12">
        <v>45076</v>
      </c>
      <c r="B95" s="13"/>
      <c r="C95" s="13"/>
      <c r="D95" s="3">
        <f>'Margin Requirement Calc'!O95</f>
        <v>40000</v>
      </c>
      <c r="E95" s="13"/>
      <c r="F95" s="3">
        <f t="shared" si="2"/>
        <v>0</v>
      </c>
      <c r="G95" s="3">
        <f t="shared" si="3"/>
        <v>-40000</v>
      </c>
    </row>
    <row r="96" spans="1:7" ht="12.75" customHeight="1" x14ac:dyDescent="0.25">
      <c r="A96" s="12">
        <v>45077</v>
      </c>
      <c r="B96" s="13"/>
      <c r="C96" s="13"/>
      <c r="D96" s="3">
        <f>'Margin Requirement Calc'!O96</f>
        <v>40000</v>
      </c>
      <c r="E96" s="13"/>
      <c r="F96" s="3">
        <f t="shared" si="2"/>
        <v>0</v>
      </c>
      <c r="G96" s="3">
        <f t="shared" si="3"/>
        <v>-40000</v>
      </c>
    </row>
    <row r="97" spans="1:7" ht="12.75" customHeight="1" x14ac:dyDescent="0.25">
      <c r="A97" s="12">
        <v>45078</v>
      </c>
      <c r="B97" s="13"/>
      <c r="C97" s="13"/>
      <c r="D97" s="3">
        <f>'Margin Requirement Calc'!O97</f>
        <v>40000</v>
      </c>
      <c r="E97" s="13"/>
      <c r="F97" s="3">
        <f t="shared" si="2"/>
        <v>0</v>
      </c>
      <c r="G97" s="3">
        <f t="shared" si="3"/>
        <v>-40000</v>
      </c>
    </row>
    <row r="98" spans="1:7" ht="12.75" customHeight="1" x14ac:dyDescent="0.25">
      <c r="A98" s="12">
        <v>45079</v>
      </c>
      <c r="B98" s="13"/>
      <c r="C98" s="13"/>
      <c r="D98" s="3">
        <f>'Margin Requirement Calc'!O98</f>
        <v>40000</v>
      </c>
      <c r="E98" s="13"/>
      <c r="F98" s="3">
        <f t="shared" si="2"/>
        <v>0</v>
      </c>
      <c r="G98" s="3">
        <f t="shared" si="3"/>
        <v>-40000</v>
      </c>
    </row>
    <row r="99" spans="1:7" ht="12.75" customHeight="1" x14ac:dyDescent="0.25">
      <c r="A99" s="12">
        <v>45080</v>
      </c>
      <c r="B99" s="13"/>
      <c r="C99" s="13"/>
      <c r="D99" s="3">
        <f>'Margin Requirement Calc'!O99</f>
        <v>40000</v>
      </c>
      <c r="E99" s="13"/>
      <c r="F99" s="3">
        <f t="shared" si="2"/>
        <v>0</v>
      </c>
      <c r="G99" s="3">
        <f t="shared" si="3"/>
        <v>-40000</v>
      </c>
    </row>
    <row r="100" spans="1:7" ht="12.75" customHeight="1" x14ac:dyDescent="0.25">
      <c r="A100" s="12">
        <v>45081</v>
      </c>
      <c r="B100" s="13"/>
      <c r="C100" s="13"/>
      <c r="D100" s="3">
        <f>'Margin Requirement Calc'!O100</f>
        <v>40000</v>
      </c>
      <c r="E100" s="13"/>
      <c r="F100" s="3">
        <f t="shared" si="2"/>
        <v>0</v>
      </c>
      <c r="G100" s="3">
        <f t="shared" si="3"/>
        <v>-40000</v>
      </c>
    </row>
    <row r="101" spans="1:7" ht="12.75" customHeight="1" x14ac:dyDescent="0.25">
      <c r="A101" s="12">
        <v>45082</v>
      </c>
      <c r="B101" s="13"/>
      <c r="C101" s="13"/>
      <c r="D101" s="3">
        <f>'Margin Requirement Calc'!O101</f>
        <v>40000</v>
      </c>
      <c r="E101" s="13"/>
      <c r="F101" s="3">
        <f t="shared" si="2"/>
        <v>0</v>
      </c>
      <c r="G101" s="3">
        <f t="shared" si="3"/>
        <v>-40000</v>
      </c>
    </row>
    <row r="102" spans="1:7" ht="12.75" customHeight="1" x14ac:dyDescent="0.25">
      <c r="A102" s="12">
        <v>45083</v>
      </c>
      <c r="B102" s="13"/>
      <c r="C102" s="13"/>
      <c r="D102" s="3">
        <f>'Margin Requirement Calc'!O102</f>
        <v>40000</v>
      </c>
      <c r="E102" s="13"/>
      <c r="F102" s="3">
        <f t="shared" si="2"/>
        <v>0</v>
      </c>
      <c r="G102" s="3">
        <f t="shared" si="3"/>
        <v>-40000</v>
      </c>
    </row>
    <row r="103" spans="1:7" ht="12.75" customHeight="1" x14ac:dyDescent="0.25">
      <c r="A103" s="12">
        <v>45084</v>
      </c>
      <c r="B103" s="13"/>
      <c r="C103" s="13"/>
      <c r="D103" s="3">
        <f>'Margin Requirement Calc'!O103</f>
        <v>40000</v>
      </c>
      <c r="E103" s="13"/>
      <c r="F103" s="3">
        <f t="shared" si="2"/>
        <v>0</v>
      </c>
      <c r="G103" s="3">
        <f t="shared" si="3"/>
        <v>-40000</v>
      </c>
    </row>
    <row r="104" spans="1:7" ht="12.75" customHeight="1" x14ac:dyDescent="0.25">
      <c r="A104" s="12">
        <v>45085</v>
      </c>
      <c r="B104" s="13"/>
      <c r="C104" s="13"/>
      <c r="D104" s="3">
        <f>'Margin Requirement Calc'!O104</f>
        <v>40000</v>
      </c>
      <c r="E104" s="13"/>
      <c r="F104" s="3">
        <f t="shared" si="2"/>
        <v>0</v>
      </c>
      <c r="G104" s="3">
        <f t="shared" si="3"/>
        <v>-40000</v>
      </c>
    </row>
    <row r="105" spans="1:7" ht="12.75" customHeight="1" x14ac:dyDescent="0.25">
      <c r="A105" s="12">
        <v>45086</v>
      </c>
      <c r="B105" s="13"/>
      <c r="C105" s="13"/>
      <c r="D105" s="3">
        <f>'Margin Requirement Calc'!O105</f>
        <v>40000</v>
      </c>
      <c r="E105" s="13"/>
      <c r="F105" s="3">
        <f t="shared" si="2"/>
        <v>0</v>
      </c>
      <c r="G105" s="3">
        <f t="shared" si="3"/>
        <v>-40000</v>
      </c>
    </row>
    <row r="106" spans="1:7" ht="12.75" customHeight="1" x14ac:dyDescent="0.25">
      <c r="A106" s="12">
        <v>45087</v>
      </c>
      <c r="B106" s="13"/>
      <c r="C106" s="13"/>
      <c r="D106" s="3">
        <f>'Margin Requirement Calc'!O106</f>
        <v>40000</v>
      </c>
      <c r="E106" s="13"/>
      <c r="F106" s="3">
        <f t="shared" si="2"/>
        <v>0</v>
      </c>
      <c r="G106" s="3">
        <f t="shared" si="3"/>
        <v>-40000</v>
      </c>
    </row>
    <row r="107" spans="1:7" ht="12.75" customHeight="1" x14ac:dyDescent="0.25">
      <c r="A107" s="12">
        <v>45088</v>
      </c>
      <c r="B107" s="13"/>
      <c r="C107" s="13"/>
      <c r="D107" s="3">
        <f>'Margin Requirement Calc'!O107</f>
        <v>40000</v>
      </c>
      <c r="E107" s="13"/>
      <c r="F107" s="3">
        <f t="shared" si="2"/>
        <v>0</v>
      </c>
      <c r="G107" s="3">
        <f t="shared" si="3"/>
        <v>-40000</v>
      </c>
    </row>
    <row r="108" spans="1:7" ht="12.75" customHeight="1" x14ac:dyDescent="0.25">
      <c r="A108" s="12">
        <v>45089</v>
      </c>
      <c r="B108" s="13"/>
      <c r="C108" s="13"/>
      <c r="D108" s="3">
        <f>'Margin Requirement Calc'!O108</f>
        <v>40000</v>
      </c>
      <c r="E108" s="13"/>
      <c r="F108" s="3">
        <f t="shared" si="2"/>
        <v>0</v>
      </c>
      <c r="G108" s="3">
        <f t="shared" si="3"/>
        <v>-40000</v>
      </c>
    </row>
    <row r="109" spans="1:7" ht="12.75" customHeight="1" x14ac:dyDescent="0.25">
      <c r="A109" s="12">
        <v>45090</v>
      </c>
      <c r="B109" s="13"/>
      <c r="C109" s="13"/>
      <c r="D109" s="3">
        <f>'Margin Requirement Calc'!O109</f>
        <v>40000</v>
      </c>
      <c r="E109" s="13"/>
      <c r="F109" s="3">
        <f t="shared" si="2"/>
        <v>0</v>
      </c>
      <c r="G109" s="3">
        <f t="shared" si="3"/>
        <v>-40000</v>
      </c>
    </row>
    <row r="110" spans="1:7" ht="12.75" customHeight="1" x14ac:dyDescent="0.25">
      <c r="A110" s="12">
        <v>45091</v>
      </c>
      <c r="B110" s="13"/>
      <c r="C110" s="13"/>
      <c r="D110" s="3">
        <f>'Margin Requirement Calc'!O110</f>
        <v>40000</v>
      </c>
      <c r="E110" s="13"/>
      <c r="F110" s="3">
        <f t="shared" si="2"/>
        <v>0</v>
      </c>
      <c r="G110" s="3">
        <f t="shared" si="3"/>
        <v>-40000</v>
      </c>
    </row>
    <row r="111" spans="1:7" ht="12.75" customHeight="1" x14ac:dyDescent="0.25">
      <c r="A111" s="12">
        <v>45092</v>
      </c>
      <c r="B111" s="13"/>
      <c r="C111" s="13"/>
      <c r="D111" s="3">
        <f>'Margin Requirement Calc'!O111</f>
        <v>40000</v>
      </c>
      <c r="E111" s="13"/>
      <c r="F111" s="3">
        <f t="shared" si="2"/>
        <v>0</v>
      </c>
      <c r="G111" s="3">
        <f t="shared" si="3"/>
        <v>-40000</v>
      </c>
    </row>
    <row r="112" spans="1:7" ht="12.75" customHeight="1" x14ac:dyDescent="0.25">
      <c r="A112" s="12">
        <v>45093</v>
      </c>
      <c r="B112" s="13"/>
      <c r="C112" s="13"/>
      <c r="D112" s="3">
        <f>'Margin Requirement Calc'!O112</f>
        <v>40000</v>
      </c>
      <c r="E112" s="13"/>
      <c r="F112" s="3">
        <f t="shared" si="2"/>
        <v>0</v>
      </c>
      <c r="G112" s="3">
        <f t="shared" si="3"/>
        <v>-40000</v>
      </c>
    </row>
    <row r="113" spans="1:7" ht="12.75" customHeight="1" x14ac:dyDescent="0.25">
      <c r="A113" s="12">
        <v>45094</v>
      </c>
      <c r="B113" s="13"/>
      <c r="C113" s="13"/>
      <c r="D113" s="3">
        <f>'Margin Requirement Calc'!O113</f>
        <v>40000</v>
      </c>
      <c r="E113" s="13"/>
      <c r="F113" s="3">
        <f t="shared" si="2"/>
        <v>0</v>
      </c>
      <c r="G113" s="3">
        <f t="shared" si="3"/>
        <v>-40000</v>
      </c>
    </row>
    <row r="114" spans="1:7" ht="12.75" customHeight="1" x14ac:dyDescent="0.25">
      <c r="A114" s="12">
        <v>45095</v>
      </c>
      <c r="B114" s="13"/>
      <c r="C114" s="13"/>
      <c r="D114" s="3">
        <f>'Margin Requirement Calc'!O114</f>
        <v>40000</v>
      </c>
      <c r="E114" s="13"/>
      <c r="F114" s="3">
        <f t="shared" si="2"/>
        <v>0</v>
      </c>
      <c r="G114" s="3">
        <f t="shared" si="3"/>
        <v>-40000</v>
      </c>
    </row>
    <row r="115" spans="1:7" ht="12.75" customHeight="1" x14ac:dyDescent="0.25">
      <c r="A115" s="12">
        <v>45096</v>
      </c>
      <c r="B115" s="13"/>
      <c r="C115" s="13"/>
      <c r="D115" s="3">
        <f>'Margin Requirement Calc'!O115</f>
        <v>40000</v>
      </c>
      <c r="E115" s="13"/>
      <c r="F115" s="3">
        <f t="shared" si="2"/>
        <v>0</v>
      </c>
      <c r="G115" s="3">
        <f t="shared" si="3"/>
        <v>-40000</v>
      </c>
    </row>
    <row r="116" spans="1:7" ht="12.75" customHeight="1" x14ac:dyDescent="0.25">
      <c r="A116" s="12">
        <v>45097</v>
      </c>
      <c r="B116" s="13"/>
      <c r="C116" s="13"/>
      <c r="D116" s="3">
        <f>'Margin Requirement Calc'!O116</f>
        <v>40000</v>
      </c>
      <c r="E116" s="13"/>
      <c r="F116" s="3">
        <f t="shared" si="2"/>
        <v>0</v>
      </c>
      <c r="G116" s="3">
        <f t="shared" si="3"/>
        <v>-40000</v>
      </c>
    </row>
    <row r="117" spans="1:7" ht="12.75" customHeight="1" x14ac:dyDescent="0.25">
      <c r="A117" s="12">
        <v>45098</v>
      </c>
      <c r="B117" s="13"/>
      <c r="C117" s="13"/>
      <c r="D117" s="3">
        <f>'Margin Requirement Calc'!O117</f>
        <v>40000</v>
      </c>
      <c r="E117" s="13"/>
      <c r="F117" s="3">
        <f t="shared" si="2"/>
        <v>0</v>
      </c>
      <c r="G117" s="3">
        <f t="shared" si="3"/>
        <v>-40000</v>
      </c>
    </row>
    <row r="118" spans="1:7" ht="12.75" customHeight="1" x14ac:dyDescent="0.25">
      <c r="A118" s="12">
        <v>45099</v>
      </c>
      <c r="B118" s="13"/>
      <c r="C118" s="13"/>
      <c r="D118" s="3">
        <f>'Margin Requirement Calc'!O118</f>
        <v>40000</v>
      </c>
      <c r="E118" s="13"/>
      <c r="F118" s="3">
        <f t="shared" si="2"/>
        <v>0</v>
      </c>
      <c r="G118" s="3">
        <f t="shared" si="3"/>
        <v>-40000</v>
      </c>
    </row>
    <row r="119" spans="1:7" ht="12.75" customHeight="1" x14ac:dyDescent="0.25">
      <c r="A119" s="12">
        <v>45100</v>
      </c>
      <c r="B119" s="13"/>
      <c r="C119" s="13"/>
      <c r="D119" s="3">
        <f>'Margin Requirement Calc'!O119</f>
        <v>40000</v>
      </c>
      <c r="E119" s="13"/>
      <c r="F119" s="3">
        <f t="shared" si="2"/>
        <v>0</v>
      </c>
      <c r="G119" s="3">
        <f t="shared" si="3"/>
        <v>-40000</v>
      </c>
    </row>
    <row r="120" spans="1:7" ht="12.75" customHeight="1" x14ac:dyDescent="0.25">
      <c r="A120" s="12">
        <v>45101</v>
      </c>
      <c r="B120" s="13"/>
      <c r="C120" s="13"/>
      <c r="D120" s="3">
        <f>'Margin Requirement Calc'!O120</f>
        <v>40000</v>
      </c>
      <c r="E120" s="13"/>
      <c r="F120" s="3">
        <f t="shared" si="2"/>
        <v>0</v>
      </c>
      <c r="G120" s="3">
        <f t="shared" si="3"/>
        <v>-40000</v>
      </c>
    </row>
    <row r="121" spans="1:7" ht="12.75" customHeight="1" x14ac:dyDescent="0.25">
      <c r="A121" s="12">
        <v>45102</v>
      </c>
      <c r="B121" s="13"/>
      <c r="C121" s="13"/>
      <c r="D121" s="3">
        <f>'Margin Requirement Calc'!O121</f>
        <v>40000</v>
      </c>
      <c r="E121" s="13"/>
      <c r="F121" s="3">
        <f t="shared" si="2"/>
        <v>0</v>
      </c>
      <c r="G121" s="3">
        <f t="shared" si="3"/>
        <v>-40000</v>
      </c>
    </row>
    <row r="122" spans="1:7" ht="12.75" customHeight="1" x14ac:dyDescent="0.25">
      <c r="A122" s="12">
        <v>45103</v>
      </c>
      <c r="B122" s="13"/>
      <c r="C122" s="13"/>
      <c r="D122" s="3">
        <f>'Margin Requirement Calc'!O122</f>
        <v>40000</v>
      </c>
      <c r="E122" s="13"/>
      <c r="F122" s="3">
        <f t="shared" si="2"/>
        <v>0</v>
      </c>
      <c r="G122" s="3">
        <f t="shared" si="3"/>
        <v>-40000</v>
      </c>
    </row>
    <row r="123" spans="1:7" ht="12.75" customHeight="1" x14ac:dyDescent="0.25">
      <c r="A123" s="12">
        <v>45104</v>
      </c>
      <c r="B123" s="13"/>
      <c r="C123" s="13"/>
      <c r="D123" s="3">
        <f>'Margin Requirement Calc'!O123</f>
        <v>40000</v>
      </c>
      <c r="E123" s="13"/>
      <c r="F123" s="3">
        <f t="shared" si="2"/>
        <v>0</v>
      </c>
      <c r="G123" s="3">
        <f t="shared" si="3"/>
        <v>-40000</v>
      </c>
    </row>
    <row r="124" spans="1:7" ht="12.75" customHeight="1" x14ac:dyDescent="0.25">
      <c r="A124" s="12">
        <v>45105</v>
      </c>
      <c r="B124" s="13"/>
      <c r="C124" s="13"/>
      <c r="D124" s="3">
        <f>'Margin Requirement Calc'!O124</f>
        <v>40000</v>
      </c>
      <c r="E124" s="13"/>
      <c r="F124" s="3">
        <f t="shared" si="2"/>
        <v>0</v>
      </c>
      <c r="G124" s="3">
        <f t="shared" si="3"/>
        <v>-40000</v>
      </c>
    </row>
    <row r="125" spans="1:7" ht="12.75" customHeight="1" x14ac:dyDescent="0.25">
      <c r="A125" s="12">
        <v>45106</v>
      </c>
      <c r="B125" s="13"/>
      <c r="C125" s="13"/>
      <c r="D125" s="3">
        <f>'Margin Requirement Calc'!O125</f>
        <v>40000</v>
      </c>
      <c r="E125" s="13"/>
      <c r="F125" s="3">
        <f t="shared" si="2"/>
        <v>0</v>
      </c>
      <c r="G125" s="3">
        <f t="shared" si="3"/>
        <v>-40000</v>
      </c>
    </row>
    <row r="126" spans="1:7" ht="12.75" customHeight="1" x14ac:dyDescent="0.25">
      <c r="A126" s="12">
        <v>45107</v>
      </c>
      <c r="B126" s="13"/>
      <c r="C126" s="13"/>
      <c r="D126" s="3">
        <f>'Margin Requirement Calc'!O126</f>
        <v>40000</v>
      </c>
      <c r="E126" s="13"/>
      <c r="F126" s="3">
        <f t="shared" si="2"/>
        <v>0</v>
      </c>
      <c r="G126" s="3">
        <f t="shared" si="3"/>
        <v>-40000</v>
      </c>
    </row>
    <row r="127" spans="1:7" ht="12.75" customHeight="1" x14ac:dyDescent="0.25">
      <c r="A127" s="12">
        <v>45108</v>
      </c>
      <c r="B127" s="13"/>
      <c r="C127" s="13"/>
      <c r="D127" s="3">
        <f>'Margin Requirement Calc'!O127</f>
        <v>40000</v>
      </c>
      <c r="E127" s="13"/>
      <c r="F127" s="3">
        <f t="shared" si="2"/>
        <v>0</v>
      </c>
      <c r="G127" s="3">
        <f t="shared" si="3"/>
        <v>-40000</v>
      </c>
    </row>
    <row r="128" spans="1:7" ht="12.75" customHeight="1" x14ac:dyDescent="0.25">
      <c r="A128" s="12">
        <v>45109</v>
      </c>
      <c r="B128" s="13"/>
      <c r="C128" s="13"/>
      <c r="D128" s="3">
        <f>'Margin Requirement Calc'!O128</f>
        <v>40000</v>
      </c>
      <c r="E128" s="13"/>
      <c r="F128" s="3">
        <f t="shared" si="2"/>
        <v>0</v>
      </c>
      <c r="G128" s="3">
        <f t="shared" si="3"/>
        <v>-40000</v>
      </c>
    </row>
    <row r="129" spans="1:7" ht="12.75" customHeight="1" x14ac:dyDescent="0.25">
      <c r="A129" s="12">
        <v>45110</v>
      </c>
      <c r="B129" s="13"/>
      <c r="C129" s="13"/>
      <c r="D129" s="3">
        <f>'Margin Requirement Calc'!O129</f>
        <v>40000</v>
      </c>
      <c r="E129" s="13"/>
      <c r="F129" s="3">
        <f t="shared" si="2"/>
        <v>0</v>
      </c>
      <c r="G129" s="3">
        <f t="shared" si="3"/>
        <v>-40000</v>
      </c>
    </row>
    <row r="130" spans="1:7" ht="12.75" customHeight="1" x14ac:dyDescent="0.25">
      <c r="A130" s="12">
        <v>45111</v>
      </c>
      <c r="B130" s="13"/>
      <c r="C130" s="13"/>
      <c r="D130" s="3">
        <f>'Margin Requirement Calc'!O130</f>
        <v>40000</v>
      </c>
      <c r="E130" s="13"/>
      <c r="F130" s="3">
        <f t="shared" si="2"/>
        <v>0</v>
      </c>
      <c r="G130" s="3">
        <f t="shared" si="3"/>
        <v>-40000</v>
      </c>
    </row>
    <row r="131" spans="1:7" ht="12.75" customHeight="1" x14ac:dyDescent="0.25">
      <c r="A131" s="12">
        <v>45112</v>
      </c>
      <c r="B131" s="13"/>
      <c r="C131" s="13"/>
      <c r="D131" s="3">
        <f>'Margin Requirement Calc'!O131</f>
        <v>40000</v>
      </c>
      <c r="E131" s="13"/>
      <c r="F131" s="3">
        <f t="shared" si="2"/>
        <v>0</v>
      </c>
      <c r="G131" s="3">
        <f t="shared" si="3"/>
        <v>-40000</v>
      </c>
    </row>
    <row r="132" spans="1:7" ht="12.75" customHeight="1" x14ac:dyDescent="0.25">
      <c r="A132" s="12">
        <v>45113</v>
      </c>
      <c r="B132" s="13"/>
      <c r="C132" s="13"/>
      <c r="D132" s="3">
        <f>'Margin Requirement Calc'!O132</f>
        <v>40000</v>
      </c>
      <c r="E132" s="13"/>
      <c r="F132" s="3">
        <f t="shared" si="2"/>
        <v>0</v>
      </c>
      <c r="G132" s="3">
        <f t="shared" si="3"/>
        <v>-40000</v>
      </c>
    </row>
    <row r="133" spans="1:7" ht="12.75" customHeight="1" x14ac:dyDescent="0.25">
      <c r="A133" s="12">
        <v>45114</v>
      </c>
      <c r="B133" s="13"/>
      <c r="C133" s="13"/>
      <c r="D133" s="3">
        <f>'Margin Requirement Calc'!O133</f>
        <v>40000</v>
      </c>
      <c r="E133" s="13"/>
      <c r="F133" s="3">
        <f t="shared" si="2"/>
        <v>0</v>
      </c>
      <c r="G133" s="3">
        <f t="shared" si="3"/>
        <v>-40000</v>
      </c>
    </row>
    <row r="134" spans="1:7" ht="12.75" customHeight="1" x14ac:dyDescent="0.25">
      <c r="A134" s="12">
        <v>45115</v>
      </c>
      <c r="B134" s="13"/>
      <c r="C134" s="13"/>
      <c r="D134" s="3">
        <f>'Margin Requirement Calc'!O134</f>
        <v>40000</v>
      </c>
      <c r="E134" s="13"/>
      <c r="F134" s="3">
        <f t="shared" ref="F134:F197" si="4">IF(E134&gt;=D134,E134-D134,0)</f>
        <v>0</v>
      </c>
      <c r="G134" s="3">
        <f t="shared" ref="G134:G197" si="5">IF(E134&lt;=D134,E134-D134,0)</f>
        <v>-40000</v>
      </c>
    </row>
    <row r="135" spans="1:7" ht="12.75" customHeight="1" x14ac:dyDescent="0.25">
      <c r="A135" s="12">
        <v>45116</v>
      </c>
      <c r="B135" s="13"/>
      <c r="C135" s="13"/>
      <c r="D135" s="3">
        <f>'Margin Requirement Calc'!O135</f>
        <v>40000</v>
      </c>
      <c r="E135" s="13"/>
      <c r="F135" s="3">
        <f t="shared" si="4"/>
        <v>0</v>
      </c>
      <c r="G135" s="3">
        <f t="shared" si="5"/>
        <v>-40000</v>
      </c>
    </row>
    <row r="136" spans="1:7" ht="12.75" customHeight="1" x14ac:dyDescent="0.25">
      <c r="A136" s="12">
        <v>45117</v>
      </c>
      <c r="B136" s="13"/>
      <c r="C136" s="13"/>
      <c r="D136" s="3">
        <f>'Margin Requirement Calc'!O136</f>
        <v>40000</v>
      </c>
      <c r="E136" s="13"/>
      <c r="F136" s="3">
        <f t="shared" si="4"/>
        <v>0</v>
      </c>
      <c r="G136" s="3">
        <f t="shared" si="5"/>
        <v>-40000</v>
      </c>
    </row>
    <row r="137" spans="1:7" ht="12.75" customHeight="1" x14ac:dyDescent="0.25">
      <c r="A137" s="12">
        <v>45118</v>
      </c>
      <c r="B137" s="13"/>
      <c r="C137" s="13"/>
      <c r="D137" s="3">
        <f>'Margin Requirement Calc'!O137</f>
        <v>40000</v>
      </c>
      <c r="E137" s="13"/>
      <c r="F137" s="3">
        <f t="shared" si="4"/>
        <v>0</v>
      </c>
      <c r="G137" s="3">
        <f t="shared" si="5"/>
        <v>-40000</v>
      </c>
    </row>
    <row r="138" spans="1:7" ht="12.75" customHeight="1" x14ac:dyDescent="0.25">
      <c r="A138" s="12">
        <v>45119</v>
      </c>
      <c r="B138" s="13"/>
      <c r="C138" s="13"/>
      <c r="D138" s="3">
        <f>'Margin Requirement Calc'!O138</f>
        <v>40000</v>
      </c>
      <c r="E138" s="13"/>
      <c r="F138" s="3">
        <f t="shared" si="4"/>
        <v>0</v>
      </c>
      <c r="G138" s="3">
        <f t="shared" si="5"/>
        <v>-40000</v>
      </c>
    </row>
    <row r="139" spans="1:7" ht="12.75" customHeight="1" x14ac:dyDescent="0.25">
      <c r="A139" s="12">
        <v>45120</v>
      </c>
      <c r="B139" s="13"/>
      <c r="C139" s="13"/>
      <c r="D139" s="3">
        <f>'Margin Requirement Calc'!O139</f>
        <v>40000</v>
      </c>
      <c r="E139" s="13"/>
      <c r="F139" s="3">
        <f t="shared" si="4"/>
        <v>0</v>
      </c>
      <c r="G139" s="3">
        <f t="shared" si="5"/>
        <v>-40000</v>
      </c>
    </row>
    <row r="140" spans="1:7" ht="12.75" customHeight="1" x14ac:dyDescent="0.25">
      <c r="A140" s="12">
        <v>45121</v>
      </c>
      <c r="B140" s="13"/>
      <c r="C140" s="13"/>
      <c r="D140" s="3">
        <f>'Margin Requirement Calc'!O140</f>
        <v>40000</v>
      </c>
      <c r="E140" s="13"/>
      <c r="F140" s="3">
        <f t="shared" si="4"/>
        <v>0</v>
      </c>
      <c r="G140" s="3">
        <f t="shared" si="5"/>
        <v>-40000</v>
      </c>
    </row>
    <row r="141" spans="1:7" ht="12.75" customHeight="1" x14ac:dyDescent="0.25">
      <c r="A141" s="12">
        <v>45122</v>
      </c>
      <c r="B141" s="13"/>
      <c r="C141" s="13"/>
      <c r="D141" s="3">
        <f>'Margin Requirement Calc'!O141</f>
        <v>40000</v>
      </c>
      <c r="E141" s="13"/>
      <c r="F141" s="3">
        <f t="shared" si="4"/>
        <v>0</v>
      </c>
      <c r="G141" s="3">
        <f t="shared" si="5"/>
        <v>-40000</v>
      </c>
    </row>
    <row r="142" spans="1:7" ht="12.75" customHeight="1" x14ac:dyDescent="0.25">
      <c r="A142" s="12">
        <v>45123</v>
      </c>
      <c r="B142" s="13"/>
      <c r="C142" s="13"/>
      <c r="D142" s="3">
        <f>'Margin Requirement Calc'!O142</f>
        <v>40000</v>
      </c>
      <c r="E142" s="13"/>
      <c r="F142" s="3">
        <f t="shared" si="4"/>
        <v>0</v>
      </c>
      <c r="G142" s="3">
        <f t="shared" si="5"/>
        <v>-40000</v>
      </c>
    </row>
    <row r="143" spans="1:7" ht="12.75" customHeight="1" x14ac:dyDescent="0.25">
      <c r="A143" s="12">
        <v>45124</v>
      </c>
      <c r="B143" s="13"/>
      <c r="C143" s="13"/>
      <c r="D143" s="3">
        <f>'Margin Requirement Calc'!O143</f>
        <v>40000</v>
      </c>
      <c r="E143" s="13"/>
      <c r="F143" s="3">
        <f t="shared" si="4"/>
        <v>0</v>
      </c>
      <c r="G143" s="3">
        <f t="shared" si="5"/>
        <v>-40000</v>
      </c>
    </row>
    <row r="144" spans="1:7" ht="12.75" customHeight="1" x14ac:dyDescent="0.25">
      <c r="A144" s="12">
        <v>45125</v>
      </c>
      <c r="B144" s="13"/>
      <c r="C144" s="13"/>
      <c r="D144" s="3">
        <f>'Margin Requirement Calc'!O144</f>
        <v>40000</v>
      </c>
      <c r="E144" s="13"/>
      <c r="F144" s="3">
        <f t="shared" si="4"/>
        <v>0</v>
      </c>
      <c r="G144" s="3">
        <f t="shared" si="5"/>
        <v>-40000</v>
      </c>
    </row>
    <row r="145" spans="1:7" ht="12.75" customHeight="1" x14ac:dyDescent="0.25">
      <c r="A145" s="12">
        <v>45126</v>
      </c>
      <c r="B145" s="13"/>
      <c r="C145" s="13"/>
      <c r="D145" s="3">
        <f>'Margin Requirement Calc'!O145</f>
        <v>40000</v>
      </c>
      <c r="E145" s="13"/>
      <c r="F145" s="3">
        <f t="shared" si="4"/>
        <v>0</v>
      </c>
      <c r="G145" s="3">
        <f t="shared" si="5"/>
        <v>-40000</v>
      </c>
    </row>
    <row r="146" spans="1:7" ht="12.75" customHeight="1" x14ac:dyDescent="0.25">
      <c r="A146" s="12">
        <v>45127</v>
      </c>
      <c r="B146" s="13"/>
      <c r="C146" s="13"/>
      <c r="D146" s="3">
        <f>'Margin Requirement Calc'!O146</f>
        <v>40000</v>
      </c>
      <c r="E146" s="13"/>
      <c r="F146" s="3">
        <f t="shared" si="4"/>
        <v>0</v>
      </c>
      <c r="G146" s="3">
        <f t="shared" si="5"/>
        <v>-40000</v>
      </c>
    </row>
    <row r="147" spans="1:7" ht="12.75" customHeight="1" x14ac:dyDescent="0.25">
      <c r="A147" s="12">
        <v>45128</v>
      </c>
      <c r="B147" s="13"/>
      <c r="C147" s="13"/>
      <c r="D147" s="3">
        <f>'Margin Requirement Calc'!O147</f>
        <v>40000</v>
      </c>
      <c r="E147" s="13"/>
      <c r="F147" s="3">
        <f t="shared" si="4"/>
        <v>0</v>
      </c>
      <c r="G147" s="3">
        <f t="shared" si="5"/>
        <v>-40000</v>
      </c>
    </row>
    <row r="148" spans="1:7" ht="12.75" customHeight="1" x14ac:dyDescent="0.25">
      <c r="A148" s="12">
        <v>45129</v>
      </c>
      <c r="B148" s="13"/>
      <c r="C148" s="13"/>
      <c r="D148" s="3">
        <f>'Margin Requirement Calc'!O148</f>
        <v>40000</v>
      </c>
      <c r="E148" s="13"/>
      <c r="F148" s="3">
        <f t="shared" si="4"/>
        <v>0</v>
      </c>
      <c r="G148" s="3">
        <f t="shared" si="5"/>
        <v>-40000</v>
      </c>
    </row>
    <row r="149" spans="1:7" ht="12.75" customHeight="1" x14ac:dyDescent="0.25">
      <c r="A149" s="12">
        <v>45130</v>
      </c>
      <c r="B149" s="13"/>
      <c r="C149" s="13"/>
      <c r="D149" s="3">
        <f>'Margin Requirement Calc'!O149</f>
        <v>40000</v>
      </c>
      <c r="E149" s="13"/>
      <c r="F149" s="3">
        <f t="shared" si="4"/>
        <v>0</v>
      </c>
      <c r="G149" s="3">
        <f t="shared" si="5"/>
        <v>-40000</v>
      </c>
    </row>
    <row r="150" spans="1:7" ht="12.75" customHeight="1" x14ac:dyDescent="0.25">
      <c r="A150" s="12">
        <v>45131</v>
      </c>
      <c r="B150" s="13"/>
      <c r="C150" s="13"/>
      <c r="D150" s="3">
        <f>'Margin Requirement Calc'!O150</f>
        <v>40000</v>
      </c>
      <c r="E150" s="13"/>
      <c r="F150" s="3">
        <f t="shared" si="4"/>
        <v>0</v>
      </c>
      <c r="G150" s="3">
        <f t="shared" si="5"/>
        <v>-40000</v>
      </c>
    </row>
    <row r="151" spans="1:7" ht="12.75" customHeight="1" x14ac:dyDescent="0.25">
      <c r="A151" s="12">
        <v>45132</v>
      </c>
      <c r="B151" s="13"/>
      <c r="C151" s="13"/>
      <c r="D151" s="3">
        <f>'Margin Requirement Calc'!O151</f>
        <v>40000</v>
      </c>
      <c r="E151" s="13"/>
      <c r="F151" s="3">
        <f t="shared" si="4"/>
        <v>0</v>
      </c>
      <c r="G151" s="3">
        <f t="shared" si="5"/>
        <v>-40000</v>
      </c>
    </row>
    <row r="152" spans="1:7" ht="12.75" customHeight="1" x14ac:dyDescent="0.25">
      <c r="A152" s="12">
        <v>45133</v>
      </c>
      <c r="B152" s="13"/>
      <c r="C152" s="13"/>
      <c r="D152" s="3">
        <f>'Margin Requirement Calc'!O152</f>
        <v>40000</v>
      </c>
      <c r="E152" s="13"/>
      <c r="F152" s="3">
        <f t="shared" si="4"/>
        <v>0</v>
      </c>
      <c r="G152" s="3">
        <f t="shared" si="5"/>
        <v>-40000</v>
      </c>
    </row>
    <row r="153" spans="1:7" ht="12.75" customHeight="1" x14ac:dyDescent="0.25">
      <c r="A153" s="12">
        <v>45134</v>
      </c>
      <c r="B153" s="13"/>
      <c r="C153" s="13"/>
      <c r="D153" s="3">
        <f>'Margin Requirement Calc'!O153</f>
        <v>40000</v>
      </c>
      <c r="E153" s="13"/>
      <c r="F153" s="3">
        <f t="shared" si="4"/>
        <v>0</v>
      </c>
      <c r="G153" s="3">
        <f t="shared" si="5"/>
        <v>-40000</v>
      </c>
    </row>
    <row r="154" spans="1:7" ht="12.75" customHeight="1" x14ac:dyDescent="0.25">
      <c r="A154" s="12">
        <v>45135</v>
      </c>
      <c r="B154" s="13"/>
      <c r="C154" s="13"/>
      <c r="D154" s="3">
        <f>'Margin Requirement Calc'!O154</f>
        <v>40000</v>
      </c>
      <c r="E154" s="13"/>
      <c r="F154" s="3">
        <f t="shared" si="4"/>
        <v>0</v>
      </c>
      <c r="G154" s="3">
        <f t="shared" si="5"/>
        <v>-40000</v>
      </c>
    </row>
    <row r="155" spans="1:7" ht="12.75" customHeight="1" x14ac:dyDescent="0.25">
      <c r="A155" s="12">
        <v>45136</v>
      </c>
      <c r="B155" s="13"/>
      <c r="C155" s="13"/>
      <c r="D155" s="3">
        <f>'Margin Requirement Calc'!O155</f>
        <v>40000</v>
      </c>
      <c r="E155" s="13"/>
      <c r="F155" s="3">
        <f t="shared" si="4"/>
        <v>0</v>
      </c>
      <c r="G155" s="3">
        <f t="shared" si="5"/>
        <v>-40000</v>
      </c>
    </row>
    <row r="156" spans="1:7" ht="12.75" customHeight="1" x14ac:dyDescent="0.25">
      <c r="A156" s="12">
        <v>45137</v>
      </c>
      <c r="B156" s="13"/>
      <c r="C156" s="13"/>
      <c r="D156" s="3">
        <f>'Margin Requirement Calc'!O156</f>
        <v>40000</v>
      </c>
      <c r="E156" s="13"/>
      <c r="F156" s="3">
        <f t="shared" si="4"/>
        <v>0</v>
      </c>
      <c r="G156" s="3">
        <f t="shared" si="5"/>
        <v>-40000</v>
      </c>
    </row>
    <row r="157" spans="1:7" ht="12.75" customHeight="1" x14ac:dyDescent="0.25">
      <c r="A157" s="12">
        <v>45138</v>
      </c>
      <c r="B157" s="13"/>
      <c r="C157" s="13"/>
      <c r="D157" s="3">
        <f>'Margin Requirement Calc'!O157</f>
        <v>40000</v>
      </c>
      <c r="E157" s="13"/>
      <c r="F157" s="3">
        <f t="shared" si="4"/>
        <v>0</v>
      </c>
      <c r="G157" s="3">
        <f t="shared" si="5"/>
        <v>-40000</v>
      </c>
    </row>
    <row r="158" spans="1:7" ht="12.75" customHeight="1" x14ac:dyDescent="0.25">
      <c r="A158" s="12">
        <v>45139</v>
      </c>
      <c r="B158" s="13"/>
      <c r="C158" s="13"/>
      <c r="D158" s="3">
        <f>'Margin Requirement Calc'!O158</f>
        <v>40000</v>
      </c>
      <c r="E158" s="13"/>
      <c r="F158" s="3">
        <f t="shared" si="4"/>
        <v>0</v>
      </c>
      <c r="G158" s="3">
        <f t="shared" si="5"/>
        <v>-40000</v>
      </c>
    </row>
    <row r="159" spans="1:7" ht="12.75" customHeight="1" x14ac:dyDescent="0.25">
      <c r="A159" s="12">
        <v>45140</v>
      </c>
      <c r="B159" s="13"/>
      <c r="C159" s="13"/>
      <c r="D159" s="3">
        <f>'Margin Requirement Calc'!O159</f>
        <v>40000</v>
      </c>
      <c r="E159" s="13"/>
      <c r="F159" s="3">
        <f t="shared" si="4"/>
        <v>0</v>
      </c>
      <c r="G159" s="3">
        <f t="shared" si="5"/>
        <v>-40000</v>
      </c>
    </row>
    <row r="160" spans="1:7" ht="12.75" customHeight="1" x14ac:dyDescent="0.25">
      <c r="A160" s="12">
        <v>45141</v>
      </c>
      <c r="B160" s="13"/>
      <c r="C160" s="13"/>
      <c r="D160" s="3">
        <f>'Margin Requirement Calc'!O160</f>
        <v>40000</v>
      </c>
      <c r="E160" s="13"/>
      <c r="F160" s="3">
        <f t="shared" si="4"/>
        <v>0</v>
      </c>
      <c r="G160" s="3">
        <f t="shared" si="5"/>
        <v>-40000</v>
      </c>
    </row>
    <row r="161" spans="1:7" ht="12.75" customHeight="1" x14ac:dyDescent="0.25">
      <c r="A161" s="12">
        <v>45142</v>
      </c>
      <c r="B161" s="13"/>
      <c r="C161" s="13"/>
      <c r="D161" s="3">
        <f>'Margin Requirement Calc'!O161</f>
        <v>40000</v>
      </c>
      <c r="E161" s="13"/>
      <c r="F161" s="3">
        <f t="shared" si="4"/>
        <v>0</v>
      </c>
      <c r="G161" s="3">
        <f t="shared" si="5"/>
        <v>-40000</v>
      </c>
    </row>
    <row r="162" spans="1:7" ht="12.75" customHeight="1" x14ac:dyDescent="0.25">
      <c r="A162" s="12">
        <v>45143</v>
      </c>
      <c r="B162" s="13"/>
      <c r="C162" s="13"/>
      <c r="D162" s="3">
        <f>'Margin Requirement Calc'!O162</f>
        <v>40000</v>
      </c>
      <c r="E162" s="13"/>
      <c r="F162" s="3">
        <f t="shared" si="4"/>
        <v>0</v>
      </c>
      <c r="G162" s="3">
        <f t="shared" si="5"/>
        <v>-40000</v>
      </c>
    </row>
    <row r="163" spans="1:7" ht="12.75" customHeight="1" x14ac:dyDescent="0.25">
      <c r="A163" s="12">
        <v>45144</v>
      </c>
      <c r="B163" s="13"/>
      <c r="C163" s="13"/>
      <c r="D163" s="3">
        <f>'Margin Requirement Calc'!O163</f>
        <v>40000</v>
      </c>
      <c r="E163" s="13"/>
      <c r="F163" s="3">
        <f t="shared" si="4"/>
        <v>0</v>
      </c>
      <c r="G163" s="3">
        <f t="shared" si="5"/>
        <v>-40000</v>
      </c>
    </row>
    <row r="164" spans="1:7" ht="12.75" customHeight="1" x14ac:dyDescent="0.25">
      <c r="A164" s="12">
        <v>45145</v>
      </c>
      <c r="B164" s="13"/>
      <c r="C164" s="13"/>
      <c r="D164" s="3">
        <f>'Margin Requirement Calc'!O164</f>
        <v>40000</v>
      </c>
      <c r="E164" s="13"/>
      <c r="F164" s="3">
        <f t="shared" si="4"/>
        <v>0</v>
      </c>
      <c r="G164" s="3">
        <f t="shared" si="5"/>
        <v>-40000</v>
      </c>
    </row>
    <row r="165" spans="1:7" ht="12.75" customHeight="1" x14ac:dyDescent="0.25">
      <c r="A165" s="12">
        <v>45146</v>
      </c>
      <c r="B165" s="13"/>
      <c r="C165" s="13"/>
      <c r="D165" s="3">
        <f>'Margin Requirement Calc'!O165</f>
        <v>40000</v>
      </c>
      <c r="E165" s="13"/>
      <c r="F165" s="3">
        <f t="shared" si="4"/>
        <v>0</v>
      </c>
      <c r="G165" s="3">
        <f t="shared" si="5"/>
        <v>-40000</v>
      </c>
    </row>
    <row r="166" spans="1:7" ht="12.75" customHeight="1" x14ac:dyDescent="0.25">
      <c r="A166" s="12">
        <v>45147</v>
      </c>
      <c r="B166" s="13"/>
      <c r="C166" s="13"/>
      <c r="D166" s="3">
        <f>'Margin Requirement Calc'!O166</f>
        <v>40000</v>
      </c>
      <c r="E166" s="13"/>
      <c r="F166" s="3">
        <f t="shared" si="4"/>
        <v>0</v>
      </c>
      <c r="G166" s="3">
        <f t="shared" si="5"/>
        <v>-40000</v>
      </c>
    </row>
    <row r="167" spans="1:7" ht="12.75" customHeight="1" x14ac:dyDescent="0.25">
      <c r="A167" s="12">
        <v>45148</v>
      </c>
      <c r="B167" s="13"/>
      <c r="C167" s="13"/>
      <c r="D167" s="3">
        <f>'Margin Requirement Calc'!O167</f>
        <v>40000</v>
      </c>
      <c r="E167" s="13"/>
      <c r="F167" s="3">
        <f t="shared" si="4"/>
        <v>0</v>
      </c>
      <c r="G167" s="3">
        <f t="shared" si="5"/>
        <v>-40000</v>
      </c>
    </row>
    <row r="168" spans="1:7" ht="12.75" customHeight="1" x14ac:dyDescent="0.25">
      <c r="A168" s="12">
        <v>45149</v>
      </c>
      <c r="B168" s="13"/>
      <c r="C168" s="13"/>
      <c r="D168" s="3">
        <f>'Margin Requirement Calc'!O168</f>
        <v>40000</v>
      </c>
      <c r="E168" s="13"/>
      <c r="F168" s="3">
        <f t="shared" si="4"/>
        <v>0</v>
      </c>
      <c r="G168" s="3">
        <f t="shared" si="5"/>
        <v>-40000</v>
      </c>
    </row>
    <row r="169" spans="1:7" ht="12.75" customHeight="1" x14ac:dyDescent="0.25">
      <c r="A169" s="12">
        <v>45150</v>
      </c>
      <c r="B169" s="13"/>
      <c r="C169" s="13"/>
      <c r="D169" s="3">
        <f>'Margin Requirement Calc'!O169</f>
        <v>40000</v>
      </c>
      <c r="E169" s="13"/>
      <c r="F169" s="3">
        <f t="shared" si="4"/>
        <v>0</v>
      </c>
      <c r="G169" s="3">
        <f t="shared" si="5"/>
        <v>-40000</v>
      </c>
    </row>
    <row r="170" spans="1:7" ht="12.75" customHeight="1" x14ac:dyDescent="0.25">
      <c r="A170" s="12">
        <v>45151</v>
      </c>
      <c r="B170" s="13"/>
      <c r="C170" s="13"/>
      <c r="D170" s="3">
        <f>'Margin Requirement Calc'!O170</f>
        <v>40000</v>
      </c>
      <c r="E170" s="13"/>
      <c r="F170" s="3">
        <f t="shared" si="4"/>
        <v>0</v>
      </c>
      <c r="G170" s="3">
        <f t="shared" si="5"/>
        <v>-40000</v>
      </c>
    </row>
    <row r="171" spans="1:7" ht="12.75" customHeight="1" x14ac:dyDescent="0.25">
      <c r="A171" s="12">
        <v>45152</v>
      </c>
      <c r="B171" s="13"/>
      <c r="C171" s="13"/>
      <c r="D171" s="3">
        <f>'Margin Requirement Calc'!O171</f>
        <v>40000</v>
      </c>
      <c r="E171" s="13"/>
      <c r="F171" s="3">
        <f t="shared" si="4"/>
        <v>0</v>
      </c>
      <c r="G171" s="3">
        <f t="shared" si="5"/>
        <v>-40000</v>
      </c>
    </row>
    <row r="172" spans="1:7" ht="12.75" customHeight="1" x14ac:dyDescent="0.25">
      <c r="A172" s="12">
        <v>45153</v>
      </c>
      <c r="B172" s="13"/>
      <c r="C172" s="13"/>
      <c r="D172" s="3">
        <f>'Margin Requirement Calc'!O172</f>
        <v>40000</v>
      </c>
      <c r="E172" s="13"/>
      <c r="F172" s="3">
        <f t="shared" si="4"/>
        <v>0</v>
      </c>
      <c r="G172" s="3">
        <f t="shared" si="5"/>
        <v>-40000</v>
      </c>
    </row>
    <row r="173" spans="1:7" ht="12.75" customHeight="1" x14ac:dyDescent="0.25">
      <c r="A173" s="12">
        <v>45154</v>
      </c>
      <c r="B173" s="13"/>
      <c r="C173" s="13"/>
      <c r="D173" s="3">
        <f>'Margin Requirement Calc'!O173</f>
        <v>40000</v>
      </c>
      <c r="E173" s="13"/>
      <c r="F173" s="3">
        <f t="shared" si="4"/>
        <v>0</v>
      </c>
      <c r="G173" s="3">
        <f t="shared" si="5"/>
        <v>-40000</v>
      </c>
    </row>
    <row r="174" spans="1:7" ht="12.75" customHeight="1" x14ac:dyDescent="0.25">
      <c r="A174" s="12">
        <v>45155</v>
      </c>
      <c r="B174" s="13"/>
      <c r="C174" s="13"/>
      <c r="D174" s="3">
        <f>'Margin Requirement Calc'!O174</f>
        <v>40000</v>
      </c>
      <c r="E174" s="13"/>
      <c r="F174" s="3">
        <f t="shared" si="4"/>
        <v>0</v>
      </c>
      <c r="G174" s="3">
        <f t="shared" si="5"/>
        <v>-40000</v>
      </c>
    </row>
    <row r="175" spans="1:7" ht="12.75" customHeight="1" x14ac:dyDescent="0.25">
      <c r="A175" s="12">
        <v>45156</v>
      </c>
      <c r="B175" s="13"/>
      <c r="C175" s="13"/>
      <c r="D175" s="3">
        <f>'Margin Requirement Calc'!O175</f>
        <v>40000</v>
      </c>
      <c r="E175" s="13"/>
      <c r="F175" s="3">
        <f t="shared" si="4"/>
        <v>0</v>
      </c>
      <c r="G175" s="3">
        <f t="shared" si="5"/>
        <v>-40000</v>
      </c>
    </row>
    <row r="176" spans="1:7" ht="12.75" customHeight="1" x14ac:dyDescent="0.25">
      <c r="A176" s="12">
        <v>45157</v>
      </c>
      <c r="B176" s="13"/>
      <c r="C176" s="13"/>
      <c r="D176" s="3">
        <f>'Margin Requirement Calc'!O176</f>
        <v>40000</v>
      </c>
      <c r="E176" s="13"/>
      <c r="F176" s="3">
        <f t="shared" si="4"/>
        <v>0</v>
      </c>
      <c r="G176" s="3">
        <f t="shared" si="5"/>
        <v>-40000</v>
      </c>
    </row>
    <row r="177" spans="1:7" ht="12.75" customHeight="1" x14ac:dyDescent="0.25">
      <c r="A177" s="12">
        <v>45158</v>
      </c>
      <c r="B177" s="13"/>
      <c r="C177" s="13"/>
      <c r="D177" s="3">
        <f>'Margin Requirement Calc'!O177</f>
        <v>40000</v>
      </c>
      <c r="E177" s="13"/>
      <c r="F177" s="3">
        <f t="shared" si="4"/>
        <v>0</v>
      </c>
      <c r="G177" s="3">
        <f t="shared" si="5"/>
        <v>-40000</v>
      </c>
    </row>
    <row r="178" spans="1:7" ht="12.75" customHeight="1" x14ac:dyDescent="0.25">
      <c r="A178" s="12">
        <v>45159</v>
      </c>
      <c r="B178" s="13"/>
      <c r="C178" s="13"/>
      <c r="D178" s="3">
        <f>'Margin Requirement Calc'!O178</f>
        <v>40000</v>
      </c>
      <c r="E178" s="13"/>
      <c r="F178" s="3">
        <f t="shared" si="4"/>
        <v>0</v>
      </c>
      <c r="G178" s="3">
        <f t="shared" si="5"/>
        <v>-40000</v>
      </c>
    </row>
    <row r="179" spans="1:7" ht="12.75" customHeight="1" x14ac:dyDescent="0.25">
      <c r="A179" s="12">
        <v>45160</v>
      </c>
      <c r="B179" s="13"/>
      <c r="C179" s="13"/>
      <c r="D179" s="3">
        <f>'Margin Requirement Calc'!O179</f>
        <v>40000</v>
      </c>
      <c r="E179" s="13"/>
      <c r="F179" s="3">
        <f t="shared" si="4"/>
        <v>0</v>
      </c>
      <c r="G179" s="3">
        <f t="shared" si="5"/>
        <v>-40000</v>
      </c>
    </row>
    <row r="180" spans="1:7" ht="12.75" customHeight="1" x14ac:dyDescent="0.25">
      <c r="A180" s="12">
        <v>45161</v>
      </c>
      <c r="B180" s="13"/>
      <c r="C180" s="13"/>
      <c r="D180" s="3">
        <f>'Margin Requirement Calc'!O180</f>
        <v>40000</v>
      </c>
      <c r="E180" s="13"/>
      <c r="F180" s="3">
        <f t="shared" si="4"/>
        <v>0</v>
      </c>
      <c r="G180" s="3">
        <f t="shared" si="5"/>
        <v>-40000</v>
      </c>
    </row>
    <row r="181" spans="1:7" ht="12.75" customHeight="1" x14ac:dyDescent="0.25">
      <c r="A181" s="12">
        <v>45162</v>
      </c>
      <c r="B181" s="13"/>
      <c r="C181" s="13"/>
      <c r="D181" s="3">
        <f>'Margin Requirement Calc'!O181</f>
        <v>40000</v>
      </c>
      <c r="E181" s="13"/>
      <c r="F181" s="3">
        <f t="shared" si="4"/>
        <v>0</v>
      </c>
      <c r="G181" s="3">
        <f t="shared" si="5"/>
        <v>-40000</v>
      </c>
    </row>
    <row r="182" spans="1:7" ht="12.75" customHeight="1" x14ac:dyDescent="0.25">
      <c r="A182" s="12">
        <v>45163</v>
      </c>
      <c r="B182" s="13"/>
      <c r="C182" s="13"/>
      <c r="D182" s="3">
        <f>'Margin Requirement Calc'!O182</f>
        <v>40000</v>
      </c>
      <c r="E182" s="13"/>
      <c r="F182" s="3">
        <f t="shared" si="4"/>
        <v>0</v>
      </c>
      <c r="G182" s="3">
        <f t="shared" si="5"/>
        <v>-40000</v>
      </c>
    </row>
    <row r="183" spans="1:7" ht="12.75" customHeight="1" x14ac:dyDescent="0.25">
      <c r="A183" s="12">
        <v>45164</v>
      </c>
      <c r="B183" s="13"/>
      <c r="C183" s="13"/>
      <c r="D183" s="3">
        <f>'Margin Requirement Calc'!O183</f>
        <v>40000</v>
      </c>
      <c r="E183" s="13"/>
      <c r="F183" s="3">
        <f t="shared" si="4"/>
        <v>0</v>
      </c>
      <c r="G183" s="3">
        <f t="shared" si="5"/>
        <v>-40000</v>
      </c>
    </row>
    <row r="184" spans="1:7" ht="12.75" customHeight="1" x14ac:dyDescent="0.25">
      <c r="A184" s="12">
        <v>45165</v>
      </c>
      <c r="B184" s="13"/>
      <c r="C184" s="13"/>
      <c r="D184" s="3">
        <f>'Margin Requirement Calc'!O184</f>
        <v>40000</v>
      </c>
      <c r="E184" s="13"/>
      <c r="F184" s="3">
        <f t="shared" si="4"/>
        <v>0</v>
      </c>
      <c r="G184" s="3">
        <f t="shared" si="5"/>
        <v>-40000</v>
      </c>
    </row>
    <row r="185" spans="1:7" ht="12.75" customHeight="1" x14ac:dyDescent="0.25">
      <c r="A185" s="12">
        <v>45166</v>
      </c>
      <c r="B185" s="13"/>
      <c r="C185" s="13"/>
      <c r="D185" s="3">
        <f>'Margin Requirement Calc'!O185</f>
        <v>40000</v>
      </c>
      <c r="E185" s="13"/>
      <c r="F185" s="3">
        <f t="shared" si="4"/>
        <v>0</v>
      </c>
      <c r="G185" s="3">
        <f t="shared" si="5"/>
        <v>-40000</v>
      </c>
    </row>
    <row r="186" spans="1:7" ht="12.75" customHeight="1" x14ac:dyDescent="0.25">
      <c r="A186" s="12">
        <v>45167</v>
      </c>
      <c r="B186" s="13"/>
      <c r="C186" s="13"/>
      <c r="D186" s="3">
        <f>'Margin Requirement Calc'!O186</f>
        <v>40000</v>
      </c>
      <c r="E186" s="13"/>
      <c r="F186" s="3">
        <f t="shared" si="4"/>
        <v>0</v>
      </c>
      <c r="G186" s="3">
        <f t="shared" si="5"/>
        <v>-40000</v>
      </c>
    </row>
    <row r="187" spans="1:7" ht="12.75" customHeight="1" x14ac:dyDescent="0.25">
      <c r="A187" s="12">
        <v>45168</v>
      </c>
      <c r="B187" s="13"/>
      <c r="C187" s="13"/>
      <c r="D187" s="3">
        <f>'Margin Requirement Calc'!O187</f>
        <v>40000</v>
      </c>
      <c r="E187" s="13"/>
      <c r="F187" s="3">
        <f t="shared" si="4"/>
        <v>0</v>
      </c>
      <c r="G187" s="3">
        <f t="shared" si="5"/>
        <v>-40000</v>
      </c>
    </row>
    <row r="188" spans="1:7" ht="12.75" customHeight="1" x14ac:dyDescent="0.25">
      <c r="A188" s="12">
        <v>45169</v>
      </c>
      <c r="B188" s="13"/>
      <c r="C188" s="13"/>
      <c r="D188" s="3">
        <f>'Margin Requirement Calc'!O188</f>
        <v>40000</v>
      </c>
      <c r="E188" s="13"/>
      <c r="F188" s="3">
        <f t="shared" si="4"/>
        <v>0</v>
      </c>
      <c r="G188" s="3">
        <f t="shared" si="5"/>
        <v>-40000</v>
      </c>
    </row>
    <row r="189" spans="1:7" ht="12.75" customHeight="1" x14ac:dyDescent="0.25">
      <c r="A189" s="12">
        <v>45170</v>
      </c>
      <c r="B189" s="13"/>
      <c r="C189" s="13"/>
      <c r="D189" s="3">
        <f>'Margin Requirement Calc'!O189</f>
        <v>40000</v>
      </c>
      <c r="E189" s="13"/>
      <c r="F189" s="3">
        <f t="shared" si="4"/>
        <v>0</v>
      </c>
      <c r="G189" s="3">
        <f t="shared" si="5"/>
        <v>-40000</v>
      </c>
    </row>
    <row r="190" spans="1:7" ht="12.75" customHeight="1" x14ac:dyDescent="0.25">
      <c r="A190" s="12">
        <v>45171</v>
      </c>
      <c r="B190" s="13"/>
      <c r="C190" s="13"/>
      <c r="D190" s="3">
        <f>'Margin Requirement Calc'!O190</f>
        <v>40000</v>
      </c>
      <c r="E190" s="13"/>
      <c r="F190" s="3">
        <f t="shared" si="4"/>
        <v>0</v>
      </c>
      <c r="G190" s="3">
        <f t="shared" si="5"/>
        <v>-40000</v>
      </c>
    </row>
    <row r="191" spans="1:7" ht="12.75" customHeight="1" x14ac:dyDescent="0.25">
      <c r="A191" s="12">
        <v>45172</v>
      </c>
      <c r="B191" s="13"/>
      <c r="C191" s="13"/>
      <c r="D191" s="3">
        <f>'Margin Requirement Calc'!O191</f>
        <v>40000</v>
      </c>
      <c r="E191" s="13"/>
      <c r="F191" s="3">
        <f t="shared" si="4"/>
        <v>0</v>
      </c>
      <c r="G191" s="3">
        <f t="shared" si="5"/>
        <v>-40000</v>
      </c>
    </row>
    <row r="192" spans="1:7" ht="12.75" customHeight="1" x14ac:dyDescent="0.25">
      <c r="A192" s="12">
        <v>45173</v>
      </c>
      <c r="B192" s="13"/>
      <c r="C192" s="13"/>
      <c r="D192" s="3">
        <f>'Margin Requirement Calc'!O192</f>
        <v>40000</v>
      </c>
      <c r="E192" s="13"/>
      <c r="F192" s="3">
        <f t="shared" si="4"/>
        <v>0</v>
      </c>
      <c r="G192" s="3">
        <f t="shared" si="5"/>
        <v>-40000</v>
      </c>
    </row>
    <row r="193" spans="1:7" ht="12.75" customHeight="1" x14ac:dyDescent="0.25">
      <c r="A193" s="12">
        <v>45174</v>
      </c>
      <c r="B193" s="13"/>
      <c r="C193" s="13"/>
      <c r="D193" s="3">
        <f>'Margin Requirement Calc'!O193</f>
        <v>40000</v>
      </c>
      <c r="E193" s="13"/>
      <c r="F193" s="3">
        <f t="shared" si="4"/>
        <v>0</v>
      </c>
      <c r="G193" s="3">
        <f t="shared" si="5"/>
        <v>-40000</v>
      </c>
    </row>
    <row r="194" spans="1:7" ht="12.75" customHeight="1" x14ac:dyDescent="0.25">
      <c r="A194" s="12">
        <v>45175</v>
      </c>
      <c r="B194" s="13"/>
      <c r="C194" s="13"/>
      <c r="D194" s="3">
        <f>'Margin Requirement Calc'!O194</f>
        <v>40000</v>
      </c>
      <c r="E194" s="13"/>
      <c r="F194" s="3">
        <f t="shared" si="4"/>
        <v>0</v>
      </c>
      <c r="G194" s="3">
        <f t="shared" si="5"/>
        <v>-40000</v>
      </c>
    </row>
    <row r="195" spans="1:7" ht="12.75" customHeight="1" x14ac:dyDescent="0.25">
      <c r="A195" s="12">
        <v>45176</v>
      </c>
      <c r="B195" s="13"/>
      <c r="C195" s="13"/>
      <c r="D195" s="3">
        <f>'Margin Requirement Calc'!O195</f>
        <v>40000</v>
      </c>
      <c r="E195" s="13"/>
      <c r="F195" s="3">
        <f t="shared" si="4"/>
        <v>0</v>
      </c>
      <c r="G195" s="3">
        <f t="shared" si="5"/>
        <v>-40000</v>
      </c>
    </row>
    <row r="196" spans="1:7" ht="12.75" customHeight="1" x14ac:dyDescent="0.25">
      <c r="A196" s="12">
        <v>45177</v>
      </c>
      <c r="B196" s="13"/>
      <c r="C196" s="13"/>
      <c r="D196" s="3">
        <f>'Margin Requirement Calc'!O196</f>
        <v>40000</v>
      </c>
      <c r="E196" s="13"/>
      <c r="F196" s="3">
        <f t="shared" si="4"/>
        <v>0</v>
      </c>
      <c r="G196" s="3">
        <f t="shared" si="5"/>
        <v>-40000</v>
      </c>
    </row>
    <row r="197" spans="1:7" ht="12.75" customHeight="1" x14ac:dyDescent="0.25">
      <c r="A197" s="12">
        <v>45178</v>
      </c>
      <c r="B197" s="13"/>
      <c r="C197" s="13"/>
      <c r="D197" s="3">
        <f>'Margin Requirement Calc'!O197</f>
        <v>40000</v>
      </c>
      <c r="E197" s="13"/>
      <c r="F197" s="3">
        <f t="shared" si="4"/>
        <v>0</v>
      </c>
      <c r="G197" s="3">
        <f t="shared" si="5"/>
        <v>-40000</v>
      </c>
    </row>
    <row r="198" spans="1:7" ht="12.75" customHeight="1" x14ac:dyDescent="0.25">
      <c r="A198" s="12">
        <v>45179</v>
      </c>
      <c r="B198" s="13"/>
      <c r="C198" s="13"/>
      <c r="D198" s="3">
        <f>'Margin Requirement Calc'!O198</f>
        <v>40000</v>
      </c>
      <c r="E198" s="13"/>
      <c r="F198" s="3">
        <f t="shared" ref="F198:F261" si="6">IF(E198&gt;=D198,E198-D198,0)</f>
        <v>0</v>
      </c>
      <c r="G198" s="3">
        <f t="shared" ref="G198:G261" si="7">IF(E198&lt;=D198,E198-D198,0)</f>
        <v>-40000</v>
      </c>
    </row>
    <row r="199" spans="1:7" ht="12.75" customHeight="1" x14ac:dyDescent="0.25">
      <c r="A199" s="12">
        <v>45180</v>
      </c>
      <c r="B199" s="13"/>
      <c r="C199" s="13"/>
      <c r="D199" s="3">
        <f>'Margin Requirement Calc'!O199</f>
        <v>40000</v>
      </c>
      <c r="E199" s="13"/>
      <c r="F199" s="3">
        <f t="shared" si="6"/>
        <v>0</v>
      </c>
      <c r="G199" s="3">
        <f t="shared" si="7"/>
        <v>-40000</v>
      </c>
    </row>
    <row r="200" spans="1:7" ht="12.75" customHeight="1" x14ac:dyDescent="0.25">
      <c r="A200" s="12">
        <v>45181</v>
      </c>
      <c r="B200" s="13"/>
      <c r="C200" s="13"/>
      <c r="D200" s="3">
        <f>'Margin Requirement Calc'!O200</f>
        <v>40000</v>
      </c>
      <c r="E200" s="13"/>
      <c r="F200" s="3">
        <f t="shared" si="6"/>
        <v>0</v>
      </c>
      <c r="G200" s="3">
        <f t="shared" si="7"/>
        <v>-40000</v>
      </c>
    </row>
    <row r="201" spans="1:7" ht="12.75" customHeight="1" x14ac:dyDescent="0.25">
      <c r="A201" s="12">
        <v>45182</v>
      </c>
      <c r="B201" s="13"/>
      <c r="C201" s="13"/>
      <c r="D201" s="3">
        <f>'Margin Requirement Calc'!O201</f>
        <v>40000</v>
      </c>
      <c r="E201" s="13"/>
      <c r="F201" s="3">
        <f t="shared" si="6"/>
        <v>0</v>
      </c>
      <c r="G201" s="3">
        <f t="shared" si="7"/>
        <v>-40000</v>
      </c>
    </row>
    <row r="202" spans="1:7" ht="12.75" customHeight="1" x14ac:dyDescent="0.25">
      <c r="A202" s="12">
        <v>45183</v>
      </c>
      <c r="B202" s="13"/>
      <c r="C202" s="13"/>
      <c r="D202" s="3">
        <f>'Margin Requirement Calc'!O202</f>
        <v>40000</v>
      </c>
      <c r="E202" s="13"/>
      <c r="F202" s="3">
        <f t="shared" si="6"/>
        <v>0</v>
      </c>
      <c r="G202" s="3">
        <f t="shared" si="7"/>
        <v>-40000</v>
      </c>
    </row>
    <row r="203" spans="1:7" ht="12.75" customHeight="1" x14ac:dyDescent="0.25">
      <c r="A203" s="12">
        <v>45184</v>
      </c>
      <c r="B203" s="13"/>
      <c r="C203" s="13"/>
      <c r="D203" s="3">
        <f>'Margin Requirement Calc'!O203</f>
        <v>40000</v>
      </c>
      <c r="E203" s="13"/>
      <c r="F203" s="3">
        <f t="shared" si="6"/>
        <v>0</v>
      </c>
      <c r="G203" s="3">
        <f t="shared" si="7"/>
        <v>-40000</v>
      </c>
    </row>
    <row r="204" spans="1:7" ht="12.75" customHeight="1" x14ac:dyDescent="0.25">
      <c r="A204" s="12">
        <v>45185</v>
      </c>
      <c r="B204" s="13"/>
      <c r="C204" s="13"/>
      <c r="D204" s="3">
        <f>'Margin Requirement Calc'!O204</f>
        <v>40000</v>
      </c>
      <c r="E204" s="13"/>
      <c r="F204" s="3">
        <f t="shared" si="6"/>
        <v>0</v>
      </c>
      <c r="G204" s="3">
        <f t="shared" si="7"/>
        <v>-40000</v>
      </c>
    </row>
    <row r="205" spans="1:7" ht="12.75" customHeight="1" x14ac:dyDescent="0.25">
      <c r="A205" s="12">
        <v>45186</v>
      </c>
      <c r="B205" s="13"/>
      <c r="C205" s="13"/>
      <c r="D205" s="3">
        <f>'Margin Requirement Calc'!O205</f>
        <v>40000</v>
      </c>
      <c r="E205" s="13"/>
      <c r="F205" s="3">
        <f t="shared" si="6"/>
        <v>0</v>
      </c>
      <c r="G205" s="3">
        <f t="shared" si="7"/>
        <v>-40000</v>
      </c>
    </row>
    <row r="206" spans="1:7" ht="12.75" customHeight="1" x14ac:dyDescent="0.25">
      <c r="A206" s="12">
        <v>45187</v>
      </c>
      <c r="B206" s="13"/>
      <c r="C206" s="13"/>
      <c r="D206" s="3">
        <f>'Margin Requirement Calc'!O206</f>
        <v>40000</v>
      </c>
      <c r="E206" s="13"/>
      <c r="F206" s="3">
        <f t="shared" si="6"/>
        <v>0</v>
      </c>
      <c r="G206" s="3">
        <f t="shared" si="7"/>
        <v>-40000</v>
      </c>
    </row>
    <row r="207" spans="1:7" ht="12.75" customHeight="1" x14ac:dyDescent="0.25">
      <c r="A207" s="12">
        <v>45188</v>
      </c>
      <c r="B207" s="13"/>
      <c r="C207" s="13"/>
      <c r="D207" s="3">
        <f>'Margin Requirement Calc'!O207</f>
        <v>40000</v>
      </c>
      <c r="E207" s="13"/>
      <c r="F207" s="3">
        <f t="shared" si="6"/>
        <v>0</v>
      </c>
      <c r="G207" s="3">
        <f t="shared" si="7"/>
        <v>-40000</v>
      </c>
    </row>
    <row r="208" spans="1:7" ht="12.75" customHeight="1" x14ac:dyDescent="0.25">
      <c r="A208" s="12">
        <v>45189</v>
      </c>
      <c r="B208" s="13"/>
      <c r="C208" s="13"/>
      <c r="D208" s="3">
        <f>'Margin Requirement Calc'!O208</f>
        <v>40000</v>
      </c>
      <c r="E208" s="13"/>
      <c r="F208" s="3">
        <f t="shared" si="6"/>
        <v>0</v>
      </c>
      <c r="G208" s="3">
        <f t="shared" si="7"/>
        <v>-40000</v>
      </c>
    </row>
    <row r="209" spans="1:7" ht="12.75" customHeight="1" x14ac:dyDescent="0.25">
      <c r="A209" s="12">
        <v>45190</v>
      </c>
      <c r="B209" s="13"/>
      <c r="C209" s="13"/>
      <c r="D209" s="3">
        <f>'Margin Requirement Calc'!O209</f>
        <v>40000</v>
      </c>
      <c r="E209" s="13"/>
      <c r="F209" s="3">
        <f t="shared" si="6"/>
        <v>0</v>
      </c>
      <c r="G209" s="3">
        <f t="shared" si="7"/>
        <v>-40000</v>
      </c>
    </row>
    <row r="210" spans="1:7" ht="12.75" customHeight="1" x14ac:dyDescent="0.25">
      <c r="A210" s="12">
        <v>45191</v>
      </c>
      <c r="B210" s="13"/>
      <c r="C210" s="13"/>
      <c r="D210" s="3">
        <f>'Margin Requirement Calc'!O210</f>
        <v>40000</v>
      </c>
      <c r="E210" s="13"/>
      <c r="F210" s="3">
        <f t="shared" si="6"/>
        <v>0</v>
      </c>
      <c r="G210" s="3">
        <f t="shared" si="7"/>
        <v>-40000</v>
      </c>
    </row>
    <row r="211" spans="1:7" ht="12.75" customHeight="1" x14ac:dyDescent="0.25">
      <c r="A211" s="12">
        <v>45192</v>
      </c>
      <c r="B211" s="13"/>
      <c r="C211" s="13"/>
      <c r="D211" s="3">
        <f>'Margin Requirement Calc'!O211</f>
        <v>40000</v>
      </c>
      <c r="E211" s="13"/>
      <c r="F211" s="3">
        <f t="shared" si="6"/>
        <v>0</v>
      </c>
      <c r="G211" s="3">
        <f t="shared" si="7"/>
        <v>-40000</v>
      </c>
    </row>
    <row r="212" spans="1:7" ht="12.75" customHeight="1" x14ac:dyDescent="0.25">
      <c r="A212" s="12">
        <v>45193</v>
      </c>
      <c r="B212" s="13"/>
      <c r="C212" s="13"/>
      <c r="D212" s="3">
        <f>'Margin Requirement Calc'!O212</f>
        <v>40000</v>
      </c>
      <c r="E212" s="13"/>
      <c r="F212" s="3">
        <f t="shared" si="6"/>
        <v>0</v>
      </c>
      <c r="G212" s="3">
        <f t="shared" si="7"/>
        <v>-40000</v>
      </c>
    </row>
    <row r="213" spans="1:7" ht="12.75" customHeight="1" x14ac:dyDescent="0.25">
      <c r="A213" s="12">
        <v>45194</v>
      </c>
      <c r="B213" s="13"/>
      <c r="C213" s="13"/>
      <c r="D213" s="3">
        <f>'Margin Requirement Calc'!O213</f>
        <v>40000</v>
      </c>
      <c r="E213" s="13"/>
      <c r="F213" s="3">
        <f t="shared" si="6"/>
        <v>0</v>
      </c>
      <c r="G213" s="3">
        <f t="shared" si="7"/>
        <v>-40000</v>
      </c>
    </row>
    <row r="214" spans="1:7" ht="12.75" customHeight="1" x14ac:dyDescent="0.25">
      <c r="A214" s="12">
        <v>45195</v>
      </c>
      <c r="B214" s="13"/>
      <c r="C214" s="13"/>
      <c r="D214" s="3">
        <f>'Margin Requirement Calc'!O214</f>
        <v>40000</v>
      </c>
      <c r="E214" s="13"/>
      <c r="F214" s="3">
        <f t="shared" si="6"/>
        <v>0</v>
      </c>
      <c r="G214" s="3">
        <f t="shared" si="7"/>
        <v>-40000</v>
      </c>
    </row>
    <row r="215" spans="1:7" ht="12.75" customHeight="1" x14ac:dyDescent="0.25">
      <c r="A215" s="12">
        <v>45196</v>
      </c>
      <c r="B215" s="13"/>
      <c r="C215" s="13"/>
      <c r="D215" s="3">
        <f>'Margin Requirement Calc'!O215</f>
        <v>40000</v>
      </c>
      <c r="E215" s="13"/>
      <c r="F215" s="3">
        <f t="shared" si="6"/>
        <v>0</v>
      </c>
      <c r="G215" s="3">
        <f t="shared" si="7"/>
        <v>-40000</v>
      </c>
    </row>
    <row r="216" spans="1:7" ht="12.75" customHeight="1" x14ac:dyDescent="0.25">
      <c r="A216" s="12">
        <v>45197</v>
      </c>
      <c r="B216" s="13"/>
      <c r="C216" s="13"/>
      <c r="D216" s="3">
        <f>'Margin Requirement Calc'!O216</f>
        <v>40000</v>
      </c>
      <c r="E216" s="13"/>
      <c r="F216" s="3">
        <f t="shared" si="6"/>
        <v>0</v>
      </c>
      <c r="G216" s="3">
        <f t="shared" si="7"/>
        <v>-40000</v>
      </c>
    </row>
    <row r="217" spans="1:7" ht="12.75" customHeight="1" x14ac:dyDescent="0.25">
      <c r="A217" s="12">
        <v>45198</v>
      </c>
      <c r="B217" s="13"/>
      <c r="C217" s="13"/>
      <c r="D217" s="3">
        <f>'Margin Requirement Calc'!O217</f>
        <v>40000</v>
      </c>
      <c r="E217" s="13"/>
      <c r="F217" s="3">
        <f t="shared" si="6"/>
        <v>0</v>
      </c>
      <c r="G217" s="3">
        <f t="shared" si="7"/>
        <v>-40000</v>
      </c>
    </row>
    <row r="218" spans="1:7" ht="12.75" customHeight="1" x14ac:dyDescent="0.25">
      <c r="A218" s="12">
        <v>45199</v>
      </c>
      <c r="B218" s="13"/>
      <c r="C218" s="13"/>
      <c r="D218" s="3">
        <f>'Margin Requirement Calc'!O218</f>
        <v>40000</v>
      </c>
      <c r="E218" s="13"/>
      <c r="F218" s="3">
        <f t="shared" si="6"/>
        <v>0</v>
      </c>
      <c r="G218" s="3">
        <f t="shared" si="7"/>
        <v>-40000</v>
      </c>
    </row>
    <row r="219" spans="1:7" ht="12.75" customHeight="1" x14ac:dyDescent="0.25">
      <c r="A219" s="12">
        <v>45200</v>
      </c>
      <c r="B219" s="13"/>
      <c r="C219" s="13"/>
      <c r="D219" s="3">
        <f>'Margin Requirement Calc'!O219</f>
        <v>40000</v>
      </c>
      <c r="E219" s="13"/>
      <c r="F219" s="3">
        <f t="shared" si="6"/>
        <v>0</v>
      </c>
      <c r="G219" s="3">
        <f t="shared" si="7"/>
        <v>-40000</v>
      </c>
    </row>
    <row r="220" spans="1:7" ht="12.75" customHeight="1" x14ac:dyDescent="0.25">
      <c r="A220" s="12">
        <v>45201</v>
      </c>
      <c r="B220" s="13"/>
      <c r="C220" s="13"/>
      <c r="D220" s="3">
        <f>'Margin Requirement Calc'!O220</f>
        <v>40000</v>
      </c>
      <c r="E220" s="13"/>
      <c r="F220" s="3">
        <f t="shared" si="6"/>
        <v>0</v>
      </c>
      <c r="G220" s="3">
        <f t="shared" si="7"/>
        <v>-40000</v>
      </c>
    </row>
    <row r="221" spans="1:7" ht="12.75" customHeight="1" x14ac:dyDescent="0.25">
      <c r="A221" s="12">
        <v>45202</v>
      </c>
      <c r="B221" s="13"/>
      <c r="C221" s="13"/>
      <c r="D221" s="3">
        <f>'Margin Requirement Calc'!O221</f>
        <v>40000</v>
      </c>
      <c r="E221" s="13"/>
      <c r="F221" s="3">
        <f t="shared" si="6"/>
        <v>0</v>
      </c>
      <c r="G221" s="3">
        <f t="shared" si="7"/>
        <v>-40000</v>
      </c>
    </row>
    <row r="222" spans="1:7" ht="12.75" customHeight="1" x14ac:dyDescent="0.25">
      <c r="A222" s="12">
        <v>45203</v>
      </c>
      <c r="B222" s="13"/>
      <c r="C222" s="13"/>
      <c r="D222" s="3">
        <f>'Margin Requirement Calc'!O222</f>
        <v>40000</v>
      </c>
      <c r="E222" s="13"/>
      <c r="F222" s="3">
        <f t="shared" si="6"/>
        <v>0</v>
      </c>
      <c r="G222" s="3">
        <f t="shared" si="7"/>
        <v>-40000</v>
      </c>
    </row>
    <row r="223" spans="1:7" ht="12.75" customHeight="1" x14ac:dyDescent="0.25">
      <c r="A223" s="12">
        <v>45204</v>
      </c>
      <c r="B223" s="13"/>
      <c r="C223" s="13"/>
      <c r="D223" s="3">
        <f>'Margin Requirement Calc'!O223</f>
        <v>40000</v>
      </c>
      <c r="E223" s="13"/>
      <c r="F223" s="3">
        <f t="shared" si="6"/>
        <v>0</v>
      </c>
      <c r="G223" s="3">
        <f t="shared" si="7"/>
        <v>-40000</v>
      </c>
    </row>
    <row r="224" spans="1:7" ht="12.75" customHeight="1" x14ac:dyDescent="0.25">
      <c r="A224" s="12">
        <v>45205</v>
      </c>
      <c r="B224" s="13"/>
      <c r="C224" s="13"/>
      <c r="D224" s="3">
        <f>'Margin Requirement Calc'!O224</f>
        <v>40000</v>
      </c>
      <c r="E224" s="13"/>
      <c r="F224" s="3">
        <f t="shared" si="6"/>
        <v>0</v>
      </c>
      <c r="G224" s="3">
        <f t="shared" si="7"/>
        <v>-40000</v>
      </c>
    </row>
    <row r="225" spans="1:7" ht="12.75" customHeight="1" x14ac:dyDescent="0.25">
      <c r="A225" s="12">
        <v>45206</v>
      </c>
      <c r="B225" s="13"/>
      <c r="C225" s="13"/>
      <c r="D225" s="3">
        <f>'Margin Requirement Calc'!O225</f>
        <v>40000</v>
      </c>
      <c r="E225" s="13"/>
      <c r="F225" s="3">
        <f t="shared" si="6"/>
        <v>0</v>
      </c>
      <c r="G225" s="3">
        <f t="shared" si="7"/>
        <v>-40000</v>
      </c>
    </row>
    <row r="226" spans="1:7" ht="12.75" customHeight="1" x14ac:dyDescent="0.25">
      <c r="A226" s="12">
        <v>45207</v>
      </c>
      <c r="B226" s="13"/>
      <c r="C226" s="13"/>
      <c r="D226" s="3">
        <f>'Margin Requirement Calc'!O226</f>
        <v>40000</v>
      </c>
      <c r="E226" s="13"/>
      <c r="F226" s="3">
        <f t="shared" si="6"/>
        <v>0</v>
      </c>
      <c r="G226" s="3">
        <f t="shared" si="7"/>
        <v>-40000</v>
      </c>
    </row>
    <row r="227" spans="1:7" ht="12.75" customHeight="1" x14ac:dyDescent="0.25">
      <c r="A227" s="12">
        <v>45208</v>
      </c>
      <c r="B227" s="13"/>
      <c r="C227" s="13"/>
      <c r="D227" s="3">
        <f>'Margin Requirement Calc'!O227</f>
        <v>40000</v>
      </c>
      <c r="E227" s="13"/>
      <c r="F227" s="3">
        <f t="shared" si="6"/>
        <v>0</v>
      </c>
      <c r="G227" s="3">
        <f t="shared" si="7"/>
        <v>-40000</v>
      </c>
    </row>
    <row r="228" spans="1:7" ht="12.75" customHeight="1" x14ac:dyDescent="0.25">
      <c r="A228" s="12">
        <v>45209</v>
      </c>
      <c r="B228" s="13"/>
      <c r="C228" s="13"/>
      <c r="D228" s="3">
        <f>'Margin Requirement Calc'!O228</f>
        <v>40000</v>
      </c>
      <c r="E228" s="13"/>
      <c r="F228" s="3">
        <f t="shared" si="6"/>
        <v>0</v>
      </c>
      <c r="G228" s="3">
        <f t="shared" si="7"/>
        <v>-40000</v>
      </c>
    </row>
    <row r="229" spans="1:7" ht="12.75" customHeight="1" x14ac:dyDescent="0.25">
      <c r="A229" s="12">
        <v>45210</v>
      </c>
      <c r="B229" s="13"/>
      <c r="C229" s="13"/>
      <c r="D229" s="3">
        <f>'Margin Requirement Calc'!O229</f>
        <v>40000</v>
      </c>
      <c r="E229" s="13"/>
      <c r="F229" s="3">
        <f t="shared" si="6"/>
        <v>0</v>
      </c>
      <c r="G229" s="3">
        <f t="shared" si="7"/>
        <v>-40000</v>
      </c>
    </row>
    <row r="230" spans="1:7" ht="12.75" customHeight="1" x14ac:dyDescent="0.25">
      <c r="A230" s="12">
        <v>45211</v>
      </c>
      <c r="B230" s="13"/>
      <c r="C230" s="13"/>
      <c r="D230" s="3">
        <f>'Margin Requirement Calc'!O230</f>
        <v>40000</v>
      </c>
      <c r="E230" s="13"/>
      <c r="F230" s="3">
        <f t="shared" si="6"/>
        <v>0</v>
      </c>
      <c r="G230" s="3">
        <f t="shared" si="7"/>
        <v>-40000</v>
      </c>
    </row>
    <row r="231" spans="1:7" ht="12.75" customHeight="1" x14ac:dyDescent="0.25">
      <c r="A231" s="12">
        <v>45212</v>
      </c>
      <c r="B231" s="13"/>
      <c r="C231" s="13"/>
      <c r="D231" s="3">
        <f>'Margin Requirement Calc'!O231</f>
        <v>40000</v>
      </c>
      <c r="E231" s="13"/>
      <c r="F231" s="3">
        <f t="shared" si="6"/>
        <v>0</v>
      </c>
      <c r="G231" s="3">
        <f t="shared" si="7"/>
        <v>-40000</v>
      </c>
    </row>
    <row r="232" spans="1:7" ht="12.75" customHeight="1" x14ac:dyDescent="0.25">
      <c r="A232" s="12">
        <v>45213</v>
      </c>
      <c r="B232" s="13"/>
      <c r="C232" s="13"/>
      <c r="D232" s="3">
        <f>'Margin Requirement Calc'!O232</f>
        <v>40000</v>
      </c>
      <c r="E232" s="13"/>
      <c r="F232" s="3">
        <f t="shared" si="6"/>
        <v>0</v>
      </c>
      <c r="G232" s="3">
        <f t="shared" si="7"/>
        <v>-40000</v>
      </c>
    </row>
    <row r="233" spans="1:7" ht="12.75" customHeight="1" x14ac:dyDescent="0.25">
      <c r="A233" s="12">
        <v>45214</v>
      </c>
      <c r="B233" s="13"/>
      <c r="C233" s="13"/>
      <c r="D233" s="3">
        <f>'Margin Requirement Calc'!O233</f>
        <v>40000</v>
      </c>
      <c r="E233" s="13"/>
      <c r="F233" s="3">
        <f t="shared" si="6"/>
        <v>0</v>
      </c>
      <c r="G233" s="3">
        <f t="shared" si="7"/>
        <v>-40000</v>
      </c>
    </row>
    <row r="234" spans="1:7" ht="12.75" customHeight="1" x14ac:dyDescent="0.25">
      <c r="A234" s="12">
        <v>45215</v>
      </c>
      <c r="B234" s="13"/>
      <c r="C234" s="13"/>
      <c r="D234" s="3">
        <f>'Margin Requirement Calc'!O234</f>
        <v>40000</v>
      </c>
      <c r="E234" s="13"/>
      <c r="F234" s="3">
        <f t="shared" si="6"/>
        <v>0</v>
      </c>
      <c r="G234" s="3">
        <f t="shared" si="7"/>
        <v>-40000</v>
      </c>
    </row>
    <row r="235" spans="1:7" ht="12.75" customHeight="1" x14ac:dyDescent="0.25">
      <c r="A235" s="12">
        <v>45216</v>
      </c>
      <c r="B235" s="13"/>
      <c r="C235" s="13"/>
      <c r="D235" s="3">
        <f>'Margin Requirement Calc'!O235</f>
        <v>40000</v>
      </c>
      <c r="E235" s="13"/>
      <c r="F235" s="3">
        <f t="shared" si="6"/>
        <v>0</v>
      </c>
      <c r="G235" s="3">
        <f t="shared" si="7"/>
        <v>-40000</v>
      </c>
    </row>
    <row r="236" spans="1:7" ht="12.75" customHeight="1" x14ac:dyDescent="0.25">
      <c r="A236" s="12">
        <v>45217</v>
      </c>
      <c r="B236" s="13"/>
      <c r="C236" s="13"/>
      <c r="D236" s="3">
        <f>'Margin Requirement Calc'!O236</f>
        <v>40000</v>
      </c>
      <c r="E236" s="13"/>
      <c r="F236" s="3">
        <f t="shared" si="6"/>
        <v>0</v>
      </c>
      <c r="G236" s="3">
        <f t="shared" si="7"/>
        <v>-40000</v>
      </c>
    </row>
    <row r="237" spans="1:7" ht="12.75" customHeight="1" x14ac:dyDescent="0.25">
      <c r="A237" s="12">
        <v>45218</v>
      </c>
      <c r="B237" s="13"/>
      <c r="C237" s="13"/>
      <c r="D237" s="3">
        <f>'Margin Requirement Calc'!O237</f>
        <v>40000</v>
      </c>
      <c r="E237" s="13"/>
      <c r="F237" s="3">
        <f t="shared" si="6"/>
        <v>0</v>
      </c>
      <c r="G237" s="3">
        <f t="shared" si="7"/>
        <v>-40000</v>
      </c>
    </row>
    <row r="238" spans="1:7" ht="12.75" customHeight="1" x14ac:dyDescent="0.25">
      <c r="A238" s="12">
        <v>45219</v>
      </c>
      <c r="B238" s="13"/>
      <c r="C238" s="13"/>
      <c r="D238" s="3">
        <f>'Margin Requirement Calc'!O238</f>
        <v>40000</v>
      </c>
      <c r="E238" s="13"/>
      <c r="F238" s="3">
        <f t="shared" si="6"/>
        <v>0</v>
      </c>
      <c r="G238" s="3">
        <f t="shared" si="7"/>
        <v>-40000</v>
      </c>
    </row>
    <row r="239" spans="1:7" ht="12.75" customHeight="1" x14ac:dyDescent="0.25">
      <c r="A239" s="12">
        <v>45220</v>
      </c>
      <c r="B239" s="13"/>
      <c r="C239" s="13"/>
      <c r="D239" s="3">
        <f>'Margin Requirement Calc'!O239</f>
        <v>40000</v>
      </c>
      <c r="E239" s="13"/>
      <c r="F239" s="3">
        <f t="shared" si="6"/>
        <v>0</v>
      </c>
      <c r="G239" s="3">
        <f t="shared" si="7"/>
        <v>-40000</v>
      </c>
    </row>
    <row r="240" spans="1:7" ht="12.75" customHeight="1" x14ac:dyDescent="0.25">
      <c r="A240" s="12">
        <v>45221</v>
      </c>
      <c r="B240" s="13"/>
      <c r="C240" s="13"/>
      <c r="D240" s="3">
        <f>'Margin Requirement Calc'!O240</f>
        <v>40000</v>
      </c>
      <c r="E240" s="13"/>
      <c r="F240" s="3">
        <f t="shared" si="6"/>
        <v>0</v>
      </c>
      <c r="G240" s="3">
        <f t="shared" si="7"/>
        <v>-40000</v>
      </c>
    </row>
    <row r="241" spans="1:7" ht="12.75" customHeight="1" x14ac:dyDescent="0.25">
      <c r="A241" s="12">
        <v>45222</v>
      </c>
      <c r="B241" s="13"/>
      <c r="C241" s="13"/>
      <c r="D241" s="3">
        <f>'Margin Requirement Calc'!O241</f>
        <v>40000</v>
      </c>
      <c r="E241" s="13"/>
      <c r="F241" s="3">
        <f t="shared" si="6"/>
        <v>0</v>
      </c>
      <c r="G241" s="3">
        <f t="shared" si="7"/>
        <v>-40000</v>
      </c>
    </row>
    <row r="242" spans="1:7" ht="12.75" customHeight="1" x14ac:dyDescent="0.25">
      <c r="A242" s="12">
        <v>45223</v>
      </c>
      <c r="B242" s="13"/>
      <c r="C242" s="13"/>
      <c r="D242" s="3">
        <f>'Margin Requirement Calc'!O242</f>
        <v>40000</v>
      </c>
      <c r="E242" s="13"/>
      <c r="F242" s="3">
        <f t="shared" si="6"/>
        <v>0</v>
      </c>
      <c r="G242" s="3">
        <f t="shared" si="7"/>
        <v>-40000</v>
      </c>
    </row>
    <row r="243" spans="1:7" ht="12.75" customHeight="1" x14ac:dyDescent="0.25">
      <c r="A243" s="12">
        <v>45224</v>
      </c>
      <c r="B243" s="13"/>
      <c r="C243" s="13"/>
      <c r="D243" s="3">
        <f>'Margin Requirement Calc'!O243</f>
        <v>40000</v>
      </c>
      <c r="E243" s="13"/>
      <c r="F243" s="3">
        <f t="shared" si="6"/>
        <v>0</v>
      </c>
      <c r="G243" s="3">
        <f t="shared" si="7"/>
        <v>-40000</v>
      </c>
    </row>
    <row r="244" spans="1:7" ht="12.75" customHeight="1" x14ac:dyDescent="0.25">
      <c r="A244" s="12">
        <v>45225</v>
      </c>
      <c r="B244" s="13"/>
      <c r="C244" s="13"/>
      <c r="D244" s="3">
        <f>'Margin Requirement Calc'!O244</f>
        <v>40000</v>
      </c>
      <c r="E244" s="13"/>
      <c r="F244" s="3">
        <f t="shared" si="6"/>
        <v>0</v>
      </c>
      <c r="G244" s="3">
        <f t="shared" si="7"/>
        <v>-40000</v>
      </c>
    </row>
    <row r="245" spans="1:7" ht="12.75" customHeight="1" x14ac:dyDescent="0.25">
      <c r="A245" s="12">
        <v>45226</v>
      </c>
      <c r="B245" s="13"/>
      <c r="C245" s="13"/>
      <c r="D245" s="3">
        <f>'Margin Requirement Calc'!O245</f>
        <v>40000</v>
      </c>
      <c r="E245" s="13"/>
      <c r="F245" s="3">
        <f t="shared" si="6"/>
        <v>0</v>
      </c>
      <c r="G245" s="3">
        <f t="shared" si="7"/>
        <v>-40000</v>
      </c>
    </row>
    <row r="246" spans="1:7" ht="12.75" customHeight="1" x14ac:dyDescent="0.25">
      <c r="A246" s="12">
        <v>45227</v>
      </c>
      <c r="B246" s="13"/>
      <c r="C246" s="13"/>
      <c r="D246" s="3">
        <f>'Margin Requirement Calc'!O246</f>
        <v>40000</v>
      </c>
      <c r="E246" s="13"/>
      <c r="F246" s="3">
        <f t="shared" si="6"/>
        <v>0</v>
      </c>
      <c r="G246" s="3">
        <f t="shared" si="7"/>
        <v>-40000</v>
      </c>
    </row>
    <row r="247" spans="1:7" ht="12.75" customHeight="1" x14ac:dyDescent="0.25">
      <c r="A247" s="12">
        <v>45228</v>
      </c>
      <c r="B247" s="13"/>
      <c r="C247" s="13"/>
      <c r="D247" s="3">
        <f>'Margin Requirement Calc'!O247</f>
        <v>40000</v>
      </c>
      <c r="E247" s="13"/>
      <c r="F247" s="3">
        <f t="shared" si="6"/>
        <v>0</v>
      </c>
      <c r="G247" s="3">
        <f t="shared" si="7"/>
        <v>-40000</v>
      </c>
    </row>
    <row r="248" spans="1:7" ht="12.75" customHeight="1" x14ac:dyDescent="0.25">
      <c r="A248" s="12">
        <v>45229</v>
      </c>
      <c r="B248" s="13"/>
      <c r="C248" s="13"/>
      <c r="D248" s="3">
        <f>'Margin Requirement Calc'!O248</f>
        <v>40000</v>
      </c>
      <c r="E248" s="13"/>
      <c r="F248" s="3">
        <f t="shared" si="6"/>
        <v>0</v>
      </c>
      <c r="G248" s="3">
        <f t="shared" si="7"/>
        <v>-40000</v>
      </c>
    </row>
    <row r="249" spans="1:7" ht="12.75" customHeight="1" x14ac:dyDescent="0.25">
      <c r="A249" s="12">
        <v>45230</v>
      </c>
      <c r="B249" s="13"/>
      <c r="C249" s="13"/>
      <c r="D249" s="3">
        <f>'Margin Requirement Calc'!O249</f>
        <v>40000</v>
      </c>
      <c r="E249" s="13"/>
      <c r="F249" s="3">
        <f t="shared" si="6"/>
        <v>0</v>
      </c>
      <c r="G249" s="3">
        <f t="shared" si="7"/>
        <v>-40000</v>
      </c>
    </row>
    <row r="250" spans="1:7" ht="12.75" customHeight="1" x14ac:dyDescent="0.25">
      <c r="A250" s="12">
        <v>45231</v>
      </c>
      <c r="B250" s="13"/>
      <c r="C250" s="13"/>
      <c r="D250" s="3">
        <f>'Margin Requirement Calc'!O250</f>
        <v>40000</v>
      </c>
      <c r="E250" s="13"/>
      <c r="F250" s="3">
        <f t="shared" si="6"/>
        <v>0</v>
      </c>
      <c r="G250" s="3">
        <f t="shared" si="7"/>
        <v>-40000</v>
      </c>
    </row>
    <row r="251" spans="1:7" ht="12.75" customHeight="1" x14ac:dyDescent="0.25">
      <c r="A251" s="12">
        <v>45232</v>
      </c>
      <c r="B251" s="13"/>
      <c r="C251" s="13"/>
      <c r="D251" s="3">
        <f>'Margin Requirement Calc'!O251</f>
        <v>40000</v>
      </c>
      <c r="E251" s="13"/>
      <c r="F251" s="3">
        <f t="shared" si="6"/>
        <v>0</v>
      </c>
      <c r="G251" s="3">
        <f t="shared" si="7"/>
        <v>-40000</v>
      </c>
    </row>
    <row r="252" spans="1:7" ht="12.75" customHeight="1" x14ac:dyDescent="0.25">
      <c r="A252" s="12">
        <v>45233</v>
      </c>
      <c r="B252" s="13"/>
      <c r="C252" s="13"/>
      <c r="D252" s="3">
        <f>'Margin Requirement Calc'!O252</f>
        <v>40000</v>
      </c>
      <c r="E252" s="13"/>
      <c r="F252" s="3">
        <f t="shared" si="6"/>
        <v>0</v>
      </c>
      <c r="G252" s="3">
        <f t="shared" si="7"/>
        <v>-40000</v>
      </c>
    </row>
    <row r="253" spans="1:7" ht="12.75" customHeight="1" x14ac:dyDescent="0.25">
      <c r="A253" s="12">
        <v>45234</v>
      </c>
      <c r="B253" s="13"/>
      <c r="C253" s="13"/>
      <c r="D253" s="3">
        <f>'Margin Requirement Calc'!O253</f>
        <v>40000</v>
      </c>
      <c r="E253" s="13"/>
      <c r="F253" s="3">
        <f t="shared" si="6"/>
        <v>0</v>
      </c>
      <c r="G253" s="3">
        <f t="shared" si="7"/>
        <v>-40000</v>
      </c>
    </row>
    <row r="254" spans="1:7" ht="12.75" customHeight="1" x14ac:dyDescent="0.25">
      <c r="A254" s="12">
        <v>45235</v>
      </c>
      <c r="B254" s="13"/>
      <c r="C254" s="13"/>
      <c r="D254" s="3">
        <f>'Margin Requirement Calc'!O254</f>
        <v>40000</v>
      </c>
      <c r="E254" s="13"/>
      <c r="F254" s="3">
        <f t="shared" si="6"/>
        <v>0</v>
      </c>
      <c r="G254" s="3">
        <f t="shared" si="7"/>
        <v>-40000</v>
      </c>
    </row>
    <row r="255" spans="1:7" ht="12.75" customHeight="1" x14ac:dyDescent="0.25">
      <c r="A255" s="12">
        <v>45236</v>
      </c>
      <c r="B255" s="13"/>
      <c r="C255" s="13"/>
      <c r="D255" s="3">
        <f>'Margin Requirement Calc'!O255</f>
        <v>40000</v>
      </c>
      <c r="E255" s="13"/>
      <c r="F255" s="3">
        <f t="shared" si="6"/>
        <v>0</v>
      </c>
      <c r="G255" s="3">
        <f t="shared" si="7"/>
        <v>-40000</v>
      </c>
    </row>
    <row r="256" spans="1:7" ht="12.75" customHeight="1" x14ac:dyDescent="0.25">
      <c r="A256" s="12">
        <v>45237</v>
      </c>
      <c r="B256" s="13"/>
      <c r="C256" s="13"/>
      <c r="D256" s="3">
        <f>'Margin Requirement Calc'!O256</f>
        <v>40000</v>
      </c>
      <c r="E256" s="13"/>
      <c r="F256" s="3">
        <f t="shared" si="6"/>
        <v>0</v>
      </c>
      <c r="G256" s="3">
        <f t="shared" si="7"/>
        <v>-40000</v>
      </c>
    </row>
    <row r="257" spans="1:7" ht="12.75" customHeight="1" x14ac:dyDescent="0.25">
      <c r="A257" s="12">
        <v>45238</v>
      </c>
      <c r="B257" s="13"/>
      <c r="C257" s="13"/>
      <c r="D257" s="3">
        <f>'Margin Requirement Calc'!O257</f>
        <v>40000</v>
      </c>
      <c r="E257" s="13"/>
      <c r="F257" s="3">
        <f t="shared" si="6"/>
        <v>0</v>
      </c>
      <c r="G257" s="3">
        <f t="shared" si="7"/>
        <v>-40000</v>
      </c>
    </row>
    <row r="258" spans="1:7" ht="12.75" customHeight="1" x14ac:dyDescent="0.25">
      <c r="A258" s="12">
        <v>45239</v>
      </c>
      <c r="B258" s="13"/>
      <c r="C258" s="13"/>
      <c r="D258" s="3">
        <f>'Margin Requirement Calc'!O258</f>
        <v>40000</v>
      </c>
      <c r="E258" s="13"/>
      <c r="F258" s="3">
        <f t="shared" si="6"/>
        <v>0</v>
      </c>
      <c r="G258" s="3">
        <f t="shared" si="7"/>
        <v>-40000</v>
      </c>
    </row>
    <row r="259" spans="1:7" ht="12.75" customHeight="1" x14ac:dyDescent="0.25">
      <c r="A259" s="12">
        <v>45240</v>
      </c>
      <c r="B259" s="13"/>
      <c r="C259" s="13"/>
      <c r="D259" s="3">
        <f>'Margin Requirement Calc'!O259</f>
        <v>40000</v>
      </c>
      <c r="E259" s="13"/>
      <c r="F259" s="3">
        <f t="shared" si="6"/>
        <v>0</v>
      </c>
      <c r="G259" s="3">
        <f t="shared" si="7"/>
        <v>-40000</v>
      </c>
    </row>
    <row r="260" spans="1:7" ht="12.75" customHeight="1" x14ac:dyDescent="0.25">
      <c r="A260" s="12">
        <v>45241</v>
      </c>
      <c r="B260" s="13"/>
      <c r="C260" s="13"/>
      <c r="D260" s="3">
        <f>'Margin Requirement Calc'!O260</f>
        <v>40000</v>
      </c>
      <c r="E260" s="13"/>
      <c r="F260" s="3">
        <f t="shared" si="6"/>
        <v>0</v>
      </c>
      <c r="G260" s="3">
        <f t="shared" si="7"/>
        <v>-40000</v>
      </c>
    </row>
    <row r="261" spans="1:7" ht="12.75" customHeight="1" x14ac:dyDescent="0.25">
      <c r="A261" s="12">
        <v>45242</v>
      </c>
      <c r="B261" s="13"/>
      <c r="C261" s="13"/>
      <c r="D261" s="3">
        <f>'Margin Requirement Calc'!O261</f>
        <v>40000</v>
      </c>
      <c r="E261" s="13"/>
      <c r="F261" s="3">
        <f t="shared" si="6"/>
        <v>0</v>
      </c>
      <c r="G261" s="3">
        <f t="shared" si="7"/>
        <v>-40000</v>
      </c>
    </row>
    <row r="262" spans="1:7" ht="12.75" customHeight="1" x14ac:dyDescent="0.25">
      <c r="A262" s="12">
        <v>45243</v>
      </c>
      <c r="B262" s="13"/>
      <c r="C262" s="13"/>
      <c r="D262" s="3">
        <f>'Margin Requirement Calc'!O262</f>
        <v>40000</v>
      </c>
      <c r="E262" s="13"/>
      <c r="F262" s="3">
        <f t="shared" ref="F262:F325" si="8">IF(E262&gt;=D262,E262-D262,0)</f>
        <v>0</v>
      </c>
      <c r="G262" s="3">
        <f t="shared" ref="G262:G325" si="9">IF(E262&lt;=D262,E262-D262,0)</f>
        <v>-40000</v>
      </c>
    </row>
    <row r="263" spans="1:7" ht="12.75" customHeight="1" x14ac:dyDescent="0.25">
      <c r="A263" s="12">
        <v>45244</v>
      </c>
      <c r="B263" s="13"/>
      <c r="C263" s="13"/>
      <c r="D263" s="3">
        <f>'Margin Requirement Calc'!O263</f>
        <v>40000</v>
      </c>
      <c r="E263" s="13"/>
      <c r="F263" s="3">
        <f t="shared" si="8"/>
        <v>0</v>
      </c>
      <c r="G263" s="3">
        <f t="shared" si="9"/>
        <v>-40000</v>
      </c>
    </row>
    <row r="264" spans="1:7" ht="12.75" customHeight="1" x14ac:dyDescent="0.25">
      <c r="A264" s="12">
        <v>45245</v>
      </c>
      <c r="B264" s="13"/>
      <c r="C264" s="13"/>
      <c r="D264" s="3">
        <f>'Margin Requirement Calc'!O264</f>
        <v>40000</v>
      </c>
      <c r="E264" s="13"/>
      <c r="F264" s="3">
        <f t="shared" si="8"/>
        <v>0</v>
      </c>
      <c r="G264" s="3">
        <f t="shared" si="9"/>
        <v>-40000</v>
      </c>
    </row>
    <row r="265" spans="1:7" ht="12.75" customHeight="1" x14ac:dyDescent="0.25">
      <c r="A265" s="12">
        <v>45246</v>
      </c>
      <c r="B265" s="13"/>
      <c r="C265" s="13"/>
      <c r="D265" s="3">
        <f>'Margin Requirement Calc'!O265</f>
        <v>40000</v>
      </c>
      <c r="E265" s="13"/>
      <c r="F265" s="3">
        <f t="shared" si="8"/>
        <v>0</v>
      </c>
      <c r="G265" s="3">
        <f t="shared" si="9"/>
        <v>-40000</v>
      </c>
    </row>
    <row r="266" spans="1:7" ht="12.75" customHeight="1" x14ac:dyDescent="0.25">
      <c r="A266" s="12">
        <v>45247</v>
      </c>
      <c r="B266" s="13"/>
      <c r="C266" s="13"/>
      <c r="D266" s="3">
        <f>'Margin Requirement Calc'!O266</f>
        <v>40000</v>
      </c>
      <c r="E266" s="13"/>
      <c r="F266" s="3">
        <f t="shared" si="8"/>
        <v>0</v>
      </c>
      <c r="G266" s="3">
        <f t="shared" si="9"/>
        <v>-40000</v>
      </c>
    </row>
    <row r="267" spans="1:7" ht="12.75" customHeight="1" x14ac:dyDescent="0.25">
      <c r="A267" s="12">
        <v>45248</v>
      </c>
      <c r="B267" s="13"/>
      <c r="C267" s="13"/>
      <c r="D267" s="3">
        <f>'Margin Requirement Calc'!O267</f>
        <v>40000</v>
      </c>
      <c r="E267" s="13"/>
      <c r="F267" s="3">
        <f t="shared" si="8"/>
        <v>0</v>
      </c>
      <c r="G267" s="3">
        <f t="shared" si="9"/>
        <v>-40000</v>
      </c>
    </row>
    <row r="268" spans="1:7" ht="12.75" customHeight="1" x14ac:dyDescent="0.25">
      <c r="A268" s="12">
        <v>45249</v>
      </c>
      <c r="B268" s="13"/>
      <c r="C268" s="13"/>
      <c r="D268" s="3">
        <f>'Margin Requirement Calc'!O268</f>
        <v>40000</v>
      </c>
      <c r="E268" s="13"/>
      <c r="F268" s="3">
        <f t="shared" si="8"/>
        <v>0</v>
      </c>
      <c r="G268" s="3">
        <f t="shared" si="9"/>
        <v>-40000</v>
      </c>
    </row>
    <row r="269" spans="1:7" ht="12.75" customHeight="1" x14ac:dyDescent="0.25">
      <c r="A269" s="12">
        <v>45250</v>
      </c>
      <c r="B269" s="13"/>
      <c r="C269" s="13"/>
      <c r="D269" s="3">
        <f>'Margin Requirement Calc'!O269</f>
        <v>40000</v>
      </c>
      <c r="E269" s="13"/>
      <c r="F269" s="3">
        <f t="shared" si="8"/>
        <v>0</v>
      </c>
      <c r="G269" s="3">
        <f t="shared" si="9"/>
        <v>-40000</v>
      </c>
    </row>
    <row r="270" spans="1:7" ht="12.75" customHeight="1" x14ac:dyDescent="0.25">
      <c r="A270" s="12">
        <v>45251</v>
      </c>
      <c r="B270" s="13"/>
      <c r="C270" s="13"/>
      <c r="D270" s="3">
        <f>'Margin Requirement Calc'!O270</f>
        <v>40000</v>
      </c>
      <c r="E270" s="13"/>
      <c r="F270" s="3">
        <f t="shared" si="8"/>
        <v>0</v>
      </c>
      <c r="G270" s="3">
        <f t="shared" si="9"/>
        <v>-40000</v>
      </c>
    </row>
    <row r="271" spans="1:7" ht="12.75" customHeight="1" x14ac:dyDescent="0.25">
      <c r="A271" s="12">
        <v>45252</v>
      </c>
      <c r="B271" s="13"/>
      <c r="C271" s="13"/>
      <c r="D271" s="3">
        <f>'Margin Requirement Calc'!O271</f>
        <v>40000</v>
      </c>
      <c r="E271" s="13"/>
      <c r="F271" s="3">
        <f t="shared" si="8"/>
        <v>0</v>
      </c>
      <c r="G271" s="3">
        <f t="shared" si="9"/>
        <v>-40000</v>
      </c>
    </row>
    <row r="272" spans="1:7" ht="12.75" customHeight="1" x14ac:dyDescent="0.25">
      <c r="A272" s="12">
        <v>45253</v>
      </c>
      <c r="B272" s="13"/>
      <c r="C272" s="13"/>
      <c r="D272" s="3">
        <f>'Margin Requirement Calc'!O272</f>
        <v>40000</v>
      </c>
      <c r="E272" s="13"/>
      <c r="F272" s="3">
        <f t="shared" si="8"/>
        <v>0</v>
      </c>
      <c r="G272" s="3">
        <f t="shared" si="9"/>
        <v>-40000</v>
      </c>
    </row>
    <row r="273" spans="1:7" ht="12.75" customHeight="1" x14ac:dyDescent="0.25">
      <c r="A273" s="12">
        <v>45254</v>
      </c>
      <c r="B273" s="13"/>
      <c r="C273" s="13"/>
      <c r="D273" s="3">
        <f>'Margin Requirement Calc'!O273</f>
        <v>40000</v>
      </c>
      <c r="E273" s="13"/>
      <c r="F273" s="3">
        <f t="shared" si="8"/>
        <v>0</v>
      </c>
      <c r="G273" s="3">
        <f t="shared" si="9"/>
        <v>-40000</v>
      </c>
    </row>
    <row r="274" spans="1:7" ht="12.75" customHeight="1" x14ac:dyDescent="0.25">
      <c r="A274" s="12">
        <v>45255</v>
      </c>
      <c r="B274" s="13"/>
      <c r="C274" s="13"/>
      <c r="D274" s="3">
        <f>'Margin Requirement Calc'!O274</f>
        <v>40000</v>
      </c>
      <c r="E274" s="13"/>
      <c r="F274" s="3">
        <f t="shared" si="8"/>
        <v>0</v>
      </c>
      <c r="G274" s="3">
        <f t="shared" si="9"/>
        <v>-40000</v>
      </c>
    </row>
    <row r="275" spans="1:7" ht="12.75" customHeight="1" x14ac:dyDescent="0.25">
      <c r="A275" s="12">
        <v>45256</v>
      </c>
      <c r="B275" s="13"/>
      <c r="C275" s="13"/>
      <c r="D275" s="3">
        <f>'Margin Requirement Calc'!O275</f>
        <v>40000</v>
      </c>
      <c r="E275" s="13"/>
      <c r="F275" s="3">
        <f t="shared" si="8"/>
        <v>0</v>
      </c>
      <c r="G275" s="3">
        <f t="shared" si="9"/>
        <v>-40000</v>
      </c>
    </row>
    <row r="276" spans="1:7" ht="12.75" customHeight="1" x14ac:dyDescent="0.25">
      <c r="A276" s="12">
        <v>45257</v>
      </c>
      <c r="B276" s="13"/>
      <c r="C276" s="13"/>
      <c r="D276" s="3">
        <f>'Margin Requirement Calc'!O276</f>
        <v>40000</v>
      </c>
      <c r="E276" s="13"/>
      <c r="F276" s="3">
        <f t="shared" si="8"/>
        <v>0</v>
      </c>
      <c r="G276" s="3">
        <f t="shared" si="9"/>
        <v>-40000</v>
      </c>
    </row>
    <row r="277" spans="1:7" ht="12.75" customHeight="1" x14ac:dyDescent="0.25">
      <c r="A277" s="12">
        <v>45258</v>
      </c>
      <c r="B277" s="13"/>
      <c r="C277" s="13"/>
      <c r="D277" s="3">
        <f>'Margin Requirement Calc'!O277</f>
        <v>40000</v>
      </c>
      <c r="E277" s="13"/>
      <c r="F277" s="3">
        <f t="shared" si="8"/>
        <v>0</v>
      </c>
      <c r="G277" s="3">
        <f t="shared" si="9"/>
        <v>-40000</v>
      </c>
    </row>
    <row r="278" spans="1:7" ht="12.75" customHeight="1" x14ac:dyDescent="0.25">
      <c r="A278" s="12">
        <v>45259</v>
      </c>
      <c r="B278" s="13"/>
      <c r="C278" s="13"/>
      <c r="D278" s="3">
        <f>'Margin Requirement Calc'!O278</f>
        <v>40000</v>
      </c>
      <c r="E278" s="13"/>
      <c r="F278" s="3">
        <f t="shared" si="8"/>
        <v>0</v>
      </c>
      <c r="G278" s="3">
        <f t="shared" si="9"/>
        <v>-40000</v>
      </c>
    </row>
    <row r="279" spans="1:7" ht="12.75" customHeight="1" x14ac:dyDescent="0.25">
      <c r="A279" s="12">
        <v>45260</v>
      </c>
      <c r="B279" s="13"/>
      <c r="C279" s="13"/>
      <c r="D279" s="3">
        <f>'Margin Requirement Calc'!O279</f>
        <v>40000</v>
      </c>
      <c r="E279" s="13"/>
      <c r="F279" s="3">
        <f t="shared" si="8"/>
        <v>0</v>
      </c>
      <c r="G279" s="3">
        <f t="shared" si="9"/>
        <v>-40000</v>
      </c>
    </row>
    <row r="280" spans="1:7" ht="12.75" customHeight="1" x14ac:dyDescent="0.25">
      <c r="A280" s="12">
        <v>45261</v>
      </c>
      <c r="B280" s="13"/>
      <c r="C280" s="13"/>
      <c r="D280" s="3">
        <f>'Margin Requirement Calc'!O280</f>
        <v>40000</v>
      </c>
      <c r="E280" s="13"/>
      <c r="F280" s="3">
        <f t="shared" si="8"/>
        <v>0</v>
      </c>
      <c r="G280" s="3">
        <f t="shared" si="9"/>
        <v>-40000</v>
      </c>
    </row>
    <row r="281" spans="1:7" ht="12.75" customHeight="1" x14ac:dyDescent="0.25">
      <c r="A281" s="12">
        <v>45262</v>
      </c>
      <c r="B281" s="13"/>
      <c r="C281" s="13"/>
      <c r="D281" s="3">
        <f>'Margin Requirement Calc'!O281</f>
        <v>40000</v>
      </c>
      <c r="E281" s="13"/>
      <c r="F281" s="3">
        <f t="shared" si="8"/>
        <v>0</v>
      </c>
      <c r="G281" s="3">
        <f t="shared" si="9"/>
        <v>-40000</v>
      </c>
    </row>
    <row r="282" spans="1:7" ht="12.75" customHeight="1" x14ac:dyDescent="0.25">
      <c r="A282" s="12">
        <v>45263</v>
      </c>
      <c r="B282" s="13"/>
      <c r="C282" s="13"/>
      <c r="D282" s="3">
        <f>'Margin Requirement Calc'!O282</f>
        <v>40000</v>
      </c>
      <c r="E282" s="13"/>
      <c r="F282" s="3">
        <f t="shared" si="8"/>
        <v>0</v>
      </c>
      <c r="G282" s="3">
        <f t="shared" si="9"/>
        <v>-40000</v>
      </c>
    </row>
    <row r="283" spans="1:7" ht="12.75" customHeight="1" x14ac:dyDescent="0.25">
      <c r="A283" s="12">
        <v>45264</v>
      </c>
      <c r="B283" s="13"/>
      <c r="C283" s="13"/>
      <c r="D283" s="3">
        <f>'Margin Requirement Calc'!O283</f>
        <v>40000</v>
      </c>
      <c r="E283" s="13"/>
      <c r="F283" s="3">
        <f t="shared" si="8"/>
        <v>0</v>
      </c>
      <c r="G283" s="3">
        <f t="shared" si="9"/>
        <v>-40000</v>
      </c>
    </row>
    <row r="284" spans="1:7" ht="12.75" customHeight="1" x14ac:dyDescent="0.25">
      <c r="A284" s="12">
        <v>45265</v>
      </c>
      <c r="B284" s="13"/>
      <c r="C284" s="13"/>
      <c r="D284" s="3">
        <f>'Margin Requirement Calc'!O284</f>
        <v>40000</v>
      </c>
      <c r="E284" s="13"/>
      <c r="F284" s="3">
        <f t="shared" si="8"/>
        <v>0</v>
      </c>
      <c r="G284" s="3">
        <f t="shared" si="9"/>
        <v>-40000</v>
      </c>
    </row>
    <row r="285" spans="1:7" ht="12.75" customHeight="1" x14ac:dyDescent="0.25">
      <c r="A285" s="12">
        <v>45266</v>
      </c>
      <c r="B285" s="13"/>
      <c r="C285" s="13"/>
      <c r="D285" s="3">
        <f>'Margin Requirement Calc'!O285</f>
        <v>40000</v>
      </c>
      <c r="E285" s="13"/>
      <c r="F285" s="3">
        <f t="shared" si="8"/>
        <v>0</v>
      </c>
      <c r="G285" s="3">
        <f t="shared" si="9"/>
        <v>-40000</v>
      </c>
    </row>
    <row r="286" spans="1:7" ht="12.75" customHeight="1" x14ac:dyDescent="0.25">
      <c r="A286" s="12">
        <v>45267</v>
      </c>
      <c r="B286" s="13"/>
      <c r="C286" s="13"/>
      <c r="D286" s="3">
        <f>'Margin Requirement Calc'!O286</f>
        <v>40000</v>
      </c>
      <c r="E286" s="13"/>
      <c r="F286" s="3">
        <f t="shared" si="8"/>
        <v>0</v>
      </c>
      <c r="G286" s="3">
        <f t="shared" si="9"/>
        <v>-40000</v>
      </c>
    </row>
    <row r="287" spans="1:7" ht="12.75" customHeight="1" x14ac:dyDescent="0.25">
      <c r="A287" s="12">
        <v>45268</v>
      </c>
      <c r="B287" s="13"/>
      <c r="C287" s="13"/>
      <c r="D287" s="3">
        <f>'Margin Requirement Calc'!O287</f>
        <v>40000</v>
      </c>
      <c r="E287" s="13"/>
      <c r="F287" s="3">
        <f t="shared" si="8"/>
        <v>0</v>
      </c>
      <c r="G287" s="3">
        <f t="shared" si="9"/>
        <v>-40000</v>
      </c>
    </row>
    <row r="288" spans="1:7" ht="12.75" customHeight="1" x14ac:dyDescent="0.25">
      <c r="A288" s="12">
        <v>45269</v>
      </c>
      <c r="B288" s="13"/>
      <c r="C288" s="13"/>
      <c r="D288" s="3">
        <f>'Margin Requirement Calc'!O288</f>
        <v>40000</v>
      </c>
      <c r="E288" s="13"/>
      <c r="F288" s="3">
        <f t="shared" si="8"/>
        <v>0</v>
      </c>
      <c r="G288" s="3">
        <f t="shared" si="9"/>
        <v>-40000</v>
      </c>
    </row>
    <row r="289" spans="1:7" ht="12.75" customHeight="1" x14ac:dyDescent="0.25">
      <c r="A289" s="12">
        <v>45270</v>
      </c>
      <c r="B289" s="13"/>
      <c r="C289" s="13"/>
      <c r="D289" s="3">
        <f>'Margin Requirement Calc'!O289</f>
        <v>40000</v>
      </c>
      <c r="E289" s="13"/>
      <c r="F289" s="3">
        <f t="shared" si="8"/>
        <v>0</v>
      </c>
      <c r="G289" s="3">
        <f t="shared" si="9"/>
        <v>-40000</v>
      </c>
    </row>
    <row r="290" spans="1:7" ht="12.75" customHeight="1" x14ac:dyDescent="0.25">
      <c r="A290" s="12">
        <v>45271</v>
      </c>
      <c r="B290" s="13"/>
      <c r="C290" s="13"/>
      <c r="D290" s="3">
        <f>'Margin Requirement Calc'!O290</f>
        <v>40000</v>
      </c>
      <c r="E290" s="13"/>
      <c r="F290" s="3">
        <f t="shared" si="8"/>
        <v>0</v>
      </c>
      <c r="G290" s="3">
        <f t="shared" si="9"/>
        <v>-40000</v>
      </c>
    </row>
    <row r="291" spans="1:7" ht="12.75" customHeight="1" x14ac:dyDescent="0.25">
      <c r="A291" s="12">
        <v>45272</v>
      </c>
      <c r="B291" s="13"/>
      <c r="C291" s="13"/>
      <c r="D291" s="3">
        <f>'Margin Requirement Calc'!O291</f>
        <v>40000</v>
      </c>
      <c r="E291" s="13"/>
      <c r="F291" s="3">
        <f t="shared" si="8"/>
        <v>0</v>
      </c>
      <c r="G291" s="3">
        <f t="shared" si="9"/>
        <v>-40000</v>
      </c>
    </row>
    <row r="292" spans="1:7" ht="12.75" customHeight="1" x14ac:dyDescent="0.25">
      <c r="A292" s="12">
        <v>45273</v>
      </c>
      <c r="B292" s="13"/>
      <c r="C292" s="13"/>
      <c r="D292" s="3">
        <f>'Margin Requirement Calc'!O292</f>
        <v>40000</v>
      </c>
      <c r="E292" s="13"/>
      <c r="F292" s="3">
        <f t="shared" si="8"/>
        <v>0</v>
      </c>
      <c r="G292" s="3">
        <f t="shared" si="9"/>
        <v>-40000</v>
      </c>
    </row>
    <row r="293" spans="1:7" ht="12.75" customHeight="1" x14ac:dyDescent="0.25">
      <c r="A293" s="12">
        <v>45274</v>
      </c>
      <c r="B293" s="13"/>
      <c r="C293" s="13"/>
      <c r="D293" s="3">
        <f>'Margin Requirement Calc'!O293</f>
        <v>40000</v>
      </c>
      <c r="E293" s="13"/>
      <c r="F293" s="3">
        <f t="shared" si="8"/>
        <v>0</v>
      </c>
      <c r="G293" s="3">
        <f t="shared" si="9"/>
        <v>-40000</v>
      </c>
    </row>
    <row r="294" spans="1:7" ht="12.75" customHeight="1" x14ac:dyDescent="0.25">
      <c r="A294" s="12">
        <v>45275</v>
      </c>
      <c r="B294" s="13"/>
      <c r="C294" s="13"/>
      <c r="D294" s="3">
        <f>'Margin Requirement Calc'!O294</f>
        <v>40000</v>
      </c>
      <c r="E294" s="13"/>
      <c r="F294" s="3">
        <f t="shared" si="8"/>
        <v>0</v>
      </c>
      <c r="G294" s="3">
        <f t="shared" si="9"/>
        <v>-40000</v>
      </c>
    </row>
    <row r="295" spans="1:7" ht="12.75" customHeight="1" x14ac:dyDescent="0.25">
      <c r="A295" s="12">
        <v>45276</v>
      </c>
      <c r="B295" s="13"/>
      <c r="C295" s="13"/>
      <c r="D295" s="3">
        <f>'Margin Requirement Calc'!O295</f>
        <v>40000</v>
      </c>
      <c r="E295" s="13"/>
      <c r="F295" s="3">
        <f t="shared" si="8"/>
        <v>0</v>
      </c>
      <c r="G295" s="3">
        <f t="shared" si="9"/>
        <v>-40000</v>
      </c>
    </row>
    <row r="296" spans="1:7" ht="12.75" customHeight="1" x14ac:dyDescent="0.25">
      <c r="A296" s="12">
        <v>45277</v>
      </c>
      <c r="B296" s="13"/>
      <c r="C296" s="13"/>
      <c r="D296" s="3">
        <f>'Margin Requirement Calc'!O296</f>
        <v>40000</v>
      </c>
      <c r="E296" s="13"/>
      <c r="F296" s="3">
        <f t="shared" si="8"/>
        <v>0</v>
      </c>
      <c r="G296" s="3">
        <f t="shared" si="9"/>
        <v>-40000</v>
      </c>
    </row>
    <row r="297" spans="1:7" ht="12.75" customHeight="1" x14ac:dyDescent="0.25">
      <c r="A297" s="12">
        <v>45278</v>
      </c>
      <c r="B297" s="13"/>
      <c r="C297" s="13"/>
      <c r="D297" s="3">
        <f>'Margin Requirement Calc'!O297</f>
        <v>40000</v>
      </c>
      <c r="E297" s="13"/>
      <c r="F297" s="3">
        <f t="shared" si="8"/>
        <v>0</v>
      </c>
      <c r="G297" s="3">
        <f t="shared" si="9"/>
        <v>-40000</v>
      </c>
    </row>
    <row r="298" spans="1:7" ht="12.75" customHeight="1" x14ac:dyDescent="0.25">
      <c r="A298" s="12">
        <v>45279</v>
      </c>
      <c r="B298" s="13"/>
      <c r="C298" s="13"/>
      <c r="D298" s="3">
        <f>'Margin Requirement Calc'!O298</f>
        <v>40000</v>
      </c>
      <c r="E298" s="13"/>
      <c r="F298" s="3">
        <f t="shared" si="8"/>
        <v>0</v>
      </c>
      <c r="G298" s="3">
        <f t="shared" si="9"/>
        <v>-40000</v>
      </c>
    </row>
    <row r="299" spans="1:7" ht="12.75" customHeight="1" x14ac:dyDescent="0.25">
      <c r="A299" s="12">
        <v>45280</v>
      </c>
      <c r="B299" s="13"/>
      <c r="C299" s="13"/>
      <c r="D299" s="3">
        <f>'Margin Requirement Calc'!O299</f>
        <v>40000</v>
      </c>
      <c r="E299" s="13"/>
      <c r="F299" s="3">
        <f t="shared" si="8"/>
        <v>0</v>
      </c>
      <c r="G299" s="3">
        <f t="shared" si="9"/>
        <v>-40000</v>
      </c>
    </row>
    <row r="300" spans="1:7" ht="12.75" customHeight="1" x14ac:dyDescent="0.25">
      <c r="A300" s="12">
        <v>45281</v>
      </c>
      <c r="B300" s="13"/>
      <c r="C300" s="13"/>
      <c r="D300" s="3">
        <f>'Margin Requirement Calc'!O300</f>
        <v>40000</v>
      </c>
      <c r="E300" s="13"/>
      <c r="F300" s="3">
        <f t="shared" si="8"/>
        <v>0</v>
      </c>
      <c r="G300" s="3">
        <f t="shared" si="9"/>
        <v>-40000</v>
      </c>
    </row>
    <row r="301" spans="1:7" ht="12.75" customHeight="1" x14ac:dyDescent="0.25">
      <c r="A301" s="12">
        <v>45282</v>
      </c>
      <c r="B301" s="13"/>
      <c r="C301" s="13"/>
      <c r="D301" s="3">
        <f>'Margin Requirement Calc'!O301</f>
        <v>40000</v>
      </c>
      <c r="E301" s="13"/>
      <c r="F301" s="3">
        <f t="shared" si="8"/>
        <v>0</v>
      </c>
      <c r="G301" s="3">
        <f t="shared" si="9"/>
        <v>-40000</v>
      </c>
    </row>
    <row r="302" spans="1:7" ht="12.75" customHeight="1" x14ac:dyDescent="0.25">
      <c r="A302" s="12">
        <v>45283</v>
      </c>
      <c r="B302" s="13"/>
      <c r="C302" s="13"/>
      <c r="D302" s="3">
        <f>'Margin Requirement Calc'!O302</f>
        <v>40000</v>
      </c>
      <c r="E302" s="13"/>
      <c r="F302" s="3">
        <f t="shared" si="8"/>
        <v>0</v>
      </c>
      <c r="G302" s="3">
        <f t="shared" si="9"/>
        <v>-40000</v>
      </c>
    </row>
    <row r="303" spans="1:7" ht="12.75" customHeight="1" x14ac:dyDescent="0.25">
      <c r="A303" s="12">
        <v>45284</v>
      </c>
      <c r="B303" s="13"/>
      <c r="C303" s="13"/>
      <c r="D303" s="3">
        <f>'Margin Requirement Calc'!O303</f>
        <v>40000</v>
      </c>
      <c r="E303" s="13"/>
      <c r="F303" s="3">
        <f t="shared" si="8"/>
        <v>0</v>
      </c>
      <c r="G303" s="3">
        <f t="shared" si="9"/>
        <v>-40000</v>
      </c>
    </row>
    <row r="304" spans="1:7" ht="12.75" customHeight="1" x14ac:dyDescent="0.25">
      <c r="A304" s="12">
        <v>45285</v>
      </c>
      <c r="B304" s="13"/>
      <c r="C304" s="13"/>
      <c r="D304" s="3">
        <f>'Margin Requirement Calc'!O304</f>
        <v>40000</v>
      </c>
      <c r="E304" s="13"/>
      <c r="F304" s="3">
        <f t="shared" si="8"/>
        <v>0</v>
      </c>
      <c r="G304" s="3">
        <f t="shared" si="9"/>
        <v>-40000</v>
      </c>
    </row>
    <row r="305" spans="1:7" ht="12.75" customHeight="1" x14ac:dyDescent="0.25">
      <c r="A305" s="12">
        <v>45286</v>
      </c>
      <c r="B305" s="13"/>
      <c r="C305" s="13"/>
      <c r="D305" s="3">
        <f>'Margin Requirement Calc'!O305</f>
        <v>40000</v>
      </c>
      <c r="E305" s="13"/>
      <c r="F305" s="3">
        <f t="shared" si="8"/>
        <v>0</v>
      </c>
      <c r="G305" s="3">
        <f t="shared" si="9"/>
        <v>-40000</v>
      </c>
    </row>
    <row r="306" spans="1:7" ht="12.75" customHeight="1" x14ac:dyDescent="0.25">
      <c r="A306" s="12">
        <v>45287</v>
      </c>
      <c r="B306" s="13"/>
      <c r="C306" s="13"/>
      <c r="D306" s="3">
        <f>'Margin Requirement Calc'!O306</f>
        <v>40000</v>
      </c>
      <c r="E306" s="13"/>
      <c r="F306" s="3">
        <f t="shared" si="8"/>
        <v>0</v>
      </c>
      <c r="G306" s="3">
        <f t="shared" si="9"/>
        <v>-40000</v>
      </c>
    </row>
    <row r="307" spans="1:7" ht="12.75" customHeight="1" x14ac:dyDescent="0.25">
      <c r="A307" s="12">
        <v>45288</v>
      </c>
      <c r="B307" s="13"/>
      <c r="C307" s="13"/>
      <c r="D307" s="3">
        <f>'Margin Requirement Calc'!O307</f>
        <v>40000</v>
      </c>
      <c r="E307" s="13"/>
      <c r="F307" s="3">
        <f t="shared" si="8"/>
        <v>0</v>
      </c>
      <c r="G307" s="3">
        <f t="shared" si="9"/>
        <v>-40000</v>
      </c>
    </row>
    <row r="308" spans="1:7" ht="12.75" customHeight="1" x14ac:dyDescent="0.25">
      <c r="A308" s="12">
        <v>45289</v>
      </c>
      <c r="B308" s="13"/>
      <c r="C308" s="13"/>
      <c r="D308" s="3">
        <f>'Margin Requirement Calc'!O308</f>
        <v>40000</v>
      </c>
      <c r="E308" s="13"/>
      <c r="F308" s="3">
        <f t="shared" si="8"/>
        <v>0</v>
      </c>
      <c r="G308" s="3">
        <f t="shared" si="9"/>
        <v>-40000</v>
      </c>
    </row>
    <row r="309" spans="1:7" ht="12.75" customHeight="1" x14ac:dyDescent="0.25">
      <c r="A309" s="12">
        <v>45290</v>
      </c>
      <c r="B309" s="13"/>
      <c r="C309" s="13"/>
      <c r="D309" s="3">
        <f>'Margin Requirement Calc'!O309</f>
        <v>40000</v>
      </c>
      <c r="E309" s="13"/>
      <c r="F309" s="3">
        <f t="shared" si="8"/>
        <v>0</v>
      </c>
      <c r="G309" s="3">
        <f t="shared" si="9"/>
        <v>-40000</v>
      </c>
    </row>
    <row r="310" spans="1:7" ht="12.75" customHeight="1" x14ac:dyDescent="0.25">
      <c r="A310" s="12">
        <v>45291</v>
      </c>
      <c r="B310" s="13"/>
      <c r="C310" s="13"/>
      <c r="D310" s="3">
        <f>'Margin Requirement Calc'!O310</f>
        <v>40000</v>
      </c>
      <c r="E310" s="13"/>
      <c r="F310" s="3">
        <f t="shared" si="8"/>
        <v>0</v>
      </c>
      <c r="G310" s="3">
        <f t="shared" si="9"/>
        <v>-40000</v>
      </c>
    </row>
    <row r="311" spans="1:7" ht="12.75" customHeight="1" x14ac:dyDescent="0.25">
      <c r="A311" s="12">
        <v>45292</v>
      </c>
      <c r="B311" s="13"/>
      <c r="C311" s="13"/>
      <c r="D311" s="3">
        <f>'Margin Requirement Calc'!O311</f>
        <v>40000</v>
      </c>
      <c r="E311" s="13"/>
      <c r="F311" s="3">
        <f t="shared" si="8"/>
        <v>0</v>
      </c>
      <c r="G311" s="3">
        <f t="shared" si="9"/>
        <v>-40000</v>
      </c>
    </row>
    <row r="312" spans="1:7" ht="12.75" customHeight="1" x14ac:dyDescent="0.25">
      <c r="A312" s="12">
        <v>45293</v>
      </c>
      <c r="B312" s="13"/>
      <c r="C312" s="13"/>
      <c r="D312" s="3">
        <f>'Margin Requirement Calc'!O312</f>
        <v>40000</v>
      </c>
      <c r="E312" s="13"/>
      <c r="F312" s="3">
        <f t="shared" si="8"/>
        <v>0</v>
      </c>
      <c r="G312" s="3">
        <f t="shared" si="9"/>
        <v>-40000</v>
      </c>
    </row>
    <row r="313" spans="1:7" ht="12.75" customHeight="1" x14ac:dyDescent="0.25">
      <c r="A313" s="12">
        <v>45294</v>
      </c>
      <c r="B313" s="13"/>
      <c r="C313" s="13"/>
      <c r="D313" s="3">
        <f>'Margin Requirement Calc'!O313</f>
        <v>40000</v>
      </c>
      <c r="E313" s="13"/>
      <c r="F313" s="3">
        <f t="shared" si="8"/>
        <v>0</v>
      </c>
      <c r="G313" s="3">
        <f t="shared" si="9"/>
        <v>-40000</v>
      </c>
    </row>
    <row r="314" spans="1:7" ht="12.75" customHeight="1" x14ac:dyDescent="0.25">
      <c r="A314" s="12">
        <v>45295</v>
      </c>
      <c r="B314" s="13"/>
      <c r="C314" s="13"/>
      <c r="D314" s="3">
        <f>'Margin Requirement Calc'!O314</f>
        <v>40000</v>
      </c>
      <c r="E314" s="13"/>
      <c r="F314" s="3">
        <f t="shared" si="8"/>
        <v>0</v>
      </c>
      <c r="G314" s="3">
        <f t="shared" si="9"/>
        <v>-40000</v>
      </c>
    </row>
    <row r="315" spans="1:7" ht="12.75" customHeight="1" x14ac:dyDescent="0.25">
      <c r="A315" s="12">
        <v>45296</v>
      </c>
      <c r="B315" s="13"/>
      <c r="C315" s="13"/>
      <c r="D315" s="3">
        <f>'Margin Requirement Calc'!O315</f>
        <v>40000</v>
      </c>
      <c r="E315" s="13"/>
      <c r="F315" s="3">
        <f t="shared" si="8"/>
        <v>0</v>
      </c>
      <c r="G315" s="3">
        <f t="shared" si="9"/>
        <v>-40000</v>
      </c>
    </row>
    <row r="316" spans="1:7" ht="12.75" customHeight="1" x14ac:dyDescent="0.25">
      <c r="A316" s="12">
        <v>45297</v>
      </c>
      <c r="B316" s="13"/>
      <c r="C316" s="13"/>
      <c r="D316" s="3">
        <f>'Margin Requirement Calc'!O316</f>
        <v>40000</v>
      </c>
      <c r="E316" s="13"/>
      <c r="F316" s="3">
        <f t="shared" si="8"/>
        <v>0</v>
      </c>
      <c r="G316" s="3">
        <f t="shared" si="9"/>
        <v>-40000</v>
      </c>
    </row>
    <row r="317" spans="1:7" ht="12.75" customHeight="1" x14ac:dyDescent="0.25">
      <c r="A317" s="12">
        <v>45298</v>
      </c>
      <c r="B317" s="13"/>
      <c r="C317" s="13"/>
      <c r="D317" s="3">
        <f>'Margin Requirement Calc'!O317</f>
        <v>40000</v>
      </c>
      <c r="E317" s="13"/>
      <c r="F317" s="3">
        <f t="shared" si="8"/>
        <v>0</v>
      </c>
      <c r="G317" s="3">
        <f t="shared" si="9"/>
        <v>-40000</v>
      </c>
    </row>
    <row r="318" spans="1:7" ht="12.75" customHeight="1" x14ac:dyDescent="0.25">
      <c r="A318" s="12">
        <v>45299</v>
      </c>
      <c r="B318" s="13"/>
      <c r="C318" s="13"/>
      <c r="D318" s="3">
        <f>'Margin Requirement Calc'!O318</f>
        <v>40000</v>
      </c>
      <c r="E318" s="13"/>
      <c r="F318" s="3">
        <f t="shared" si="8"/>
        <v>0</v>
      </c>
      <c r="G318" s="3">
        <f t="shared" si="9"/>
        <v>-40000</v>
      </c>
    </row>
    <row r="319" spans="1:7" ht="12.75" customHeight="1" x14ac:dyDescent="0.25">
      <c r="A319" s="12">
        <v>45300</v>
      </c>
      <c r="B319" s="13"/>
      <c r="C319" s="13"/>
      <c r="D319" s="3">
        <f>'Margin Requirement Calc'!O319</f>
        <v>40000</v>
      </c>
      <c r="E319" s="13"/>
      <c r="F319" s="3">
        <f t="shared" si="8"/>
        <v>0</v>
      </c>
      <c r="G319" s="3">
        <f t="shared" si="9"/>
        <v>-40000</v>
      </c>
    </row>
    <row r="320" spans="1:7" ht="12.75" customHeight="1" x14ac:dyDescent="0.25">
      <c r="A320" s="12">
        <v>45301</v>
      </c>
      <c r="B320" s="13"/>
      <c r="C320" s="13"/>
      <c r="D320" s="3">
        <f>'Margin Requirement Calc'!O320</f>
        <v>40000</v>
      </c>
      <c r="E320" s="13"/>
      <c r="F320" s="3">
        <f t="shared" si="8"/>
        <v>0</v>
      </c>
      <c r="G320" s="3">
        <f t="shared" si="9"/>
        <v>-40000</v>
      </c>
    </row>
    <row r="321" spans="1:7" ht="12.75" customHeight="1" x14ac:dyDescent="0.25">
      <c r="A321" s="12">
        <v>45302</v>
      </c>
      <c r="B321" s="13"/>
      <c r="C321" s="13"/>
      <c r="D321" s="3">
        <f>'Margin Requirement Calc'!O321</f>
        <v>40000</v>
      </c>
      <c r="E321" s="13"/>
      <c r="F321" s="3">
        <f t="shared" si="8"/>
        <v>0</v>
      </c>
      <c r="G321" s="3">
        <f t="shared" si="9"/>
        <v>-40000</v>
      </c>
    </row>
    <row r="322" spans="1:7" ht="12.75" customHeight="1" x14ac:dyDescent="0.25">
      <c r="A322" s="12">
        <v>45303</v>
      </c>
      <c r="B322" s="13"/>
      <c r="C322" s="13"/>
      <c r="D322" s="3">
        <f>'Margin Requirement Calc'!O322</f>
        <v>40000</v>
      </c>
      <c r="E322" s="13"/>
      <c r="F322" s="3">
        <f t="shared" si="8"/>
        <v>0</v>
      </c>
      <c r="G322" s="3">
        <f t="shared" si="9"/>
        <v>-40000</v>
      </c>
    </row>
    <row r="323" spans="1:7" ht="12.75" customHeight="1" x14ac:dyDescent="0.25">
      <c r="A323" s="12">
        <v>45304</v>
      </c>
      <c r="B323" s="13"/>
      <c r="C323" s="13"/>
      <c r="D323" s="3">
        <f>'Margin Requirement Calc'!O323</f>
        <v>40000</v>
      </c>
      <c r="E323" s="13"/>
      <c r="F323" s="3">
        <f t="shared" si="8"/>
        <v>0</v>
      </c>
      <c r="G323" s="3">
        <f t="shared" si="9"/>
        <v>-40000</v>
      </c>
    </row>
    <row r="324" spans="1:7" ht="12.75" customHeight="1" x14ac:dyDescent="0.25">
      <c r="A324" s="12">
        <v>45305</v>
      </c>
      <c r="B324" s="13"/>
      <c r="C324" s="13"/>
      <c r="D324" s="3">
        <f>'Margin Requirement Calc'!O324</f>
        <v>40000</v>
      </c>
      <c r="E324" s="13"/>
      <c r="F324" s="3">
        <f t="shared" si="8"/>
        <v>0</v>
      </c>
      <c r="G324" s="3">
        <f t="shared" si="9"/>
        <v>-40000</v>
      </c>
    </row>
    <row r="325" spans="1:7" ht="12.75" customHeight="1" x14ac:dyDescent="0.25">
      <c r="A325" s="12">
        <v>45306</v>
      </c>
      <c r="B325" s="13"/>
      <c r="C325" s="13"/>
      <c r="D325" s="3">
        <f>'Margin Requirement Calc'!O325</f>
        <v>40000</v>
      </c>
      <c r="E325" s="13"/>
      <c r="F325" s="3">
        <f t="shared" si="8"/>
        <v>0</v>
      </c>
      <c r="G325" s="3">
        <f t="shared" si="9"/>
        <v>-40000</v>
      </c>
    </row>
    <row r="326" spans="1:7" ht="12.75" customHeight="1" x14ac:dyDescent="0.25">
      <c r="A326" s="12">
        <v>45307</v>
      </c>
      <c r="B326" s="13"/>
      <c r="C326" s="13"/>
      <c r="D326" s="3">
        <f>'Margin Requirement Calc'!O326</f>
        <v>40000</v>
      </c>
      <c r="E326" s="13"/>
      <c r="F326" s="3">
        <f t="shared" ref="F326:F389" si="10">IF(E326&gt;=D326,E326-D326,0)</f>
        <v>0</v>
      </c>
      <c r="G326" s="3">
        <f t="shared" ref="G326:G389" si="11">IF(E326&lt;=D326,E326-D326,0)</f>
        <v>-40000</v>
      </c>
    </row>
    <row r="327" spans="1:7" ht="12.75" customHeight="1" x14ac:dyDescent="0.25">
      <c r="A327" s="12">
        <v>45308</v>
      </c>
      <c r="B327" s="13"/>
      <c r="C327" s="13"/>
      <c r="D327" s="3">
        <f>'Margin Requirement Calc'!O327</f>
        <v>40000</v>
      </c>
      <c r="E327" s="13"/>
      <c r="F327" s="3">
        <f t="shared" si="10"/>
        <v>0</v>
      </c>
      <c r="G327" s="3">
        <f t="shared" si="11"/>
        <v>-40000</v>
      </c>
    </row>
    <row r="328" spans="1:7" ht="12.75" customHeight="1" x14ac:dyDescent="0.25">
      <c r="A328" s="12">
        <v>45309</v>
      </c>
      <c r="B328" s="13"/>
      <c r="C328" s="13"/>
      <c r="D328" s="3">
        <f>'Margin Requirement Calc'!O328</f>
        <v>40000</v>
      </c>
      <c r="E328" s="13"/>
      <c r="F328" s="3">
        <f t="shared" si="10"/>
        <v>0</v>
      </c>
      <c r="G328" s="3">
        <f t="shared" si="11"/>
        <v>-40000</v>
      </c>
    </row>
    <row r="329" spans="1:7" ht="12.75" customHeight="1" x14ac:dyDescent="0.25">
      <c r="A329" s="12">
        <v>45310</v>
      </c>
      <c r="B329" s="13"/>
      <c r="C329" s="13"/>
      <c r="D329" s="3">
        <f>'Margin Requirement Calc'!O329</f>
        <v>40000</v>
      </c>
      <c r="E329" s="13"/>
      <c r="F329" s="3">
        <f t="shared" si="10"/>
        <v>0</v>
      </c>
      <c r="G329" s="3">
        <f t="shared" si="11"/>
        <v>-40000</v>
      </c>
    </row>
    <row r="330" spans="1:7" ht="12.75" customHeight="1" x14ac:dyDescent="0.25">
      <c r="A330" s="12">
        <v>45311</v>
      </c>
      <c r="B330" s="13"/>
      <c r="C330" s="13"/>
      <c r="D330" s="3">
        <f>'Margin Requirement Calc'!O330</f>
        <v>40000</v>
      </c>
      <c r="E330" s="13"/>
      <c r="F330" s="3">
        <f t="shared" si="10"/>
        <v>0</v>
      </c>
      <c r="G330" s="3">
        <f t="shared" si="11"/>
        <v>-40000</v>
      </c>
    </row>
    <row r="331" spans="1:7" ht="12.75" customHeight="1" x14ac:dyDescent="0.25">
      <c r="A331" s="12">
        <v>45312</v>
      </c>
      <c r="B331" s="13"/>
      <c r="C331" s="13"/>
      <c r="D331" s="3">
        <f>'Margin Requirement Calc'!O331</f>
        <v>40000</v>
      </c>
      <c r="E331" s="13"/>
      <c r="F331" s="3">
        <f t="shared" si="10"/>
        <v>0</v>
      </c>
      <c r="G331" s="3">
        <f t="shared" si="11"/>
        <v>-40000</v>
      </c>
    </row>
    <row r="332" spans="1:7" ht="12.75" customHeight="1" x14ac:dyDescent="0.25">
      <c r="A332" s="12">
        <v>45313</v>
      </c>
      <c r="B332" s="13"/>
      <c r="C332" s="13"/>
      <c r="D332" s="3">
        <f>'Margin Requirement Calc'!O332</f>
        <v>40000</v>
      </c>
      <c r="E332" s="13"/>
      <c r="F332" s="3">
        <f t="shared" si="10"/>
        <v>0</v>
      </c>
      <c r="G332" s="3">
        <f t="shared" si="11"/>
        <v>-40000</v>
      </c>
    </row>
    <row r="333" spans="1:7" ht="12.75" customHeight="1" x14ac:dyDescent="0.25">
      <c r="A333" s="12">
        <v>45314</v>
      </c>
      <c r="B333" s="13"/>
      <c r="C333" s="13"/>
      <c r="D333" s="3">
        <f>'Margin Requirement Calc'!O333</f>
        <v>40000</v>
      </c>
      <c r="E333" s="13"/>
      <c r="F333" s="3">
        <f t="shared" si="10"/>
        <v>0</v>
      </c>
      <c r="G333" s="3">
        <f t="shared" si="11"/>
        <v>-40000</v>
      </c>
    </row>
    <row r="334" spans="1:7" ht="12.75" customHeight="1" x14ac:dyDescent="0.25">
      <c r="A334" s="12">
        <v>45315</v>
      </c>
      <c r="B334" s="13"/>
      <c r="C334" s="13"/>
      <c r="D334" s="3">
        <f>'Margin Requirement Calc'!O334</f>
        <v>40000</v>
      </c>
      <c r="E334" s="13"/>
      <c r="F334" s="3">
        <f t="shared" si="10"/>
        <v>0</v>
      </c>
      <c r="G334" s="3">
        <f t="shared" si="11"/>
        <v>-40000</v>
      </c>
    </row>
    <row r="335" spans="1:7" ht="12.75" customHeight="1" x14ac:dyDescent="0.25">
      <c r="A335" s="12">
        <v>45316</v>
      </c>
      <c r="B335" s="13"/>
      <c r="C335" s="13"/>
      <c r="D335" s="3">
        <f>'Margin Requirement Calc'!O335</f>
        <v>40000</v>
      </c>
      <c r="E335" s="13"/>
      <c r="F335" s="3">
        <f t="shared" si="10"/>
        <v>0</v>
      </c>
      <c r="G335" s="3">
        <f t="shared" si="11"/>
        <v>-40000</v>
      </c>
    </row>
    <row r="336" spans="1:7" ht="12.75" customHeight="1" x14ac:dyDescent="0.25">
      <c r="A336" s="12">
        <v>45317</v>
      </c>
      <c r="B336" s="13"/>
      <c r="C336" s="13"/>
      <c r="D336" s="3">
        <f>'Margin Requirement Calc'!O336</f>
        <v>40000</v>
      </c>
      <c r="E336" s="13"/>
      <c r="F336" s="3">
        <f t="shared" si="10"/>
        <v>0</v>
      </c>
      <c r="G336" s="3">
        <f t="shared" si="11"/>
        <v>-40000</v>
      </c>
    </row>
    <row r="337" spans="1:7" ht="12.75" customHeight="1" x14ac:dyDescent="0.25">
      <c r="A337" s="12">
        <v>45318</v>
      </c>
      <c r="B337" s="13"/>
      <c r="C337" s="13"/>
      <c r="D337" s="3">
        <f>'Margin Requirement Calc'!O337</f>
        <v>40000</v>
      </c>
      <c r="E337" s="13"/>
      <c r="F337" s="3">
        <f t="shared" si="10"/>
        <v>0</v>
      </c>
      <c r="G337" s="3">
        <f t="shared" si="11"/>
        <v>-40000</v>
      </c>
    </row>
    <row r="338" spans="1:7" ht="12.75" customHeight="1" x14ac:dyDescent="0.25">
      <c r="A338" s="12">
        <v>45319</v>
      </c>
      <c r="B338" s="13"/>
      <c r="C338" s="13"/>
      <c r="D338" s="3">
        <f>'Margin Requirement Calc'!O338</f>
        <v>40000</v>
      </c>
      <c r="E338" s="13"/>
      <c r="F338" s="3">
        <f t="shared" si="10"/>
        <v>0</v>
      </c>
      <c r="G338" s="3">
        <f t="shared" si="11"/>
        <v>-40000</v>
      </c>
    </row>
    <row r="339" spans="1:7" ht="12.75" customHeight="1" x14ac:dyDescent="0.25">
      <c r="A339" s="12">
        <v>45320</v>
      </c>
      <c r="B339" s="13"/>
      <c r="C339" s="13"/>
      <c r="D339" s="3">
        <f>'Margin Requirement Calc'!O339</f>
        <v>40000</v>
      </c>
      <c r="E339" s="13"/>
      <c r="F339" s="3">
        <f t="shared" si="10"/>
        <v>0</v>
      </c>
      <c r="G339" s="3">
        <f t="shared" si="11"/>
        <v>-40000</v>
      </c>
    </row>
    <row r="340" spans="1:7" ht="12.75" customHeight="1" x14ac:dyDescent="0.25">
      <c r="A340" s="12">
        <v>45321</v>
      </c>
      <c r="B340" s="13"/>
      <c r="C340" s="13"/>
      <c r="D340" s="3">
        <f>'Margin Requirement Calc'!O340</f>
        <v>40000</v>
      </c>
      <c r="E340" s="13"/>
      <c r="F340" s="3">
        <f t="shared" si="10"/>
        <v>0</v>
      </c>
      <c r="G340" s="3">
        <f t="shared" si="11"/>
        <v>-40000</v>
      </c>
    </row>
    <row r="341" spans="1:7" ht="12.75" customHeight="1" x14ac:dyDescent="0.25">
      <c r="A341" s="12">
        <v>45322</v>
      </c>
      <c r="B341" s="13"/>
      <c r="C341" s="13"/>
      <c r="D341" s="3">
        <f>'Margin Requirement Calc'!O341</f>
        <v>40000</v>
      </c>
      <c r="E341" s="13"/>
      <c r="F341" s="3">
        <f t="shared" si="10"/>
        <v>0</v>
      </c>
      <c r="G341" s="3">
        <f t="shared" si="11"/>
        <v>-40000</v>
      </c>
    </row>
    <row r="342" spans="1:7" ht="12.75" customHeight="1" x14ac:dyDescent="0.25">
      <c r="A342" s="12">
        <v>45323</v>
      </c>
      <c r="B342" s="13"/>
      <c r="C342" s="13"/>
      <c r="D342" s="3">
        <f>'Margin Requirement Calc'!O342</f>
        <v>40000</v>
      </c>
      <c r="E342" s="13"/>
      <c r="F342" s="3">
        <f t="shared" si="10"/>
        <v>0</v>
      </c>
      <c r="G342" s="3">
        <f t="shared" si="11"/>
        <v>-40000</v>
      </c>
    </row>
    <row r="343" spans="1:7" ht="12.75" customHeight="1" x14ac:dyDescent="0.25">
      <c r="A343" s="12">
        <v>45324</v>
      </c>
      <c r="B343" s="13"/>
      <c r="C343" s="13"/>
      <c r="D343" s="3">
        <f>'Margin Requirement Calc'!O343</f>
        <v>40000</v>
      </c>
      <c r="E343" s="13"/>
      <c r="F343" s="3">
        <f t="shared" si="10"/>
        <v>0</v>
      </c>
      <c r="G343" s="3">
        <f t="shared" si="11"/>
        <v>-40000</v>
      </c>
    </row>
    <row r="344" spans="1:7" ht="12.75" customHeight="1" x14ac:dyDescent="0.25">
      <c r="A344" s="12">
        <v>45325</v>
      </c>
      <c r="B344" s="13"/>
      <c r="C344" s="13"/>
      <c r="D344" s="3">
        <f>'Margin Requirement Calc'!O344</f>
        <v>40000</v>
      </c>
      <c r="E344" s="13"/>
      <c r="F344" s="3">
        <f t="shared" si="10"/>
        <v>0</v>
      </c>
      <c r="G344" s="3">
        <f t="shared" si="11"/>
        <v>-40000</v>
      </c>
    </row>
    <row r="345" spans="1:7" ht="12.75" customHeight="1" x14ac:dyDescent="0.25">
      <c r="A345" s="12">
        <v>45326</v>
      </c>
      <c r="B345" s="13"/>
      <c r="C345" s="13"/>
      <c r="D345" s="3">
        <f>'Margin Requirement Calc'!O345</f>
        <v>40000</v>
      </c>
      <c r="E345" s="13"/>
      <c r="F345" s="3">
        <f t="shared" si="10"/>
        <v>0</v>
      </c>
      <c r="G345" s="3">
        <f t="shared" si="11"/>
        <v>-40000</v>
      </c>
    </row>
    <row r="346" spans="1:7" ht="12.75" customHeight="1" x14ac:dyDescent="0.25">
      <c r="A346" s="12">
        <v>45327</v>
      </c>
      <c r="B346" s="13"/>
      <c r="C346" s="13"/>
      <c r="D346" s="3">
        <f>'Margin Requirement Calc'!O346</f>
        <v>40000</v>
      </c>
      <c r="E346" s="13"/>
      <c r="F346" s="3">
        <f t="shared" si="10"/>
        <v>0</v>
      </c>
      <c r="G346" s="3">
        <f t="shared" si="11"/>
        <v>-40000</v>
      </c>
    </row>
    <row r="347" spans="1:7" ht="12.75" customHeight="1" x14ac:dyDescent="0.25">
      <c r="A347" s="12">
        <v>45328</v>
      </c>
      <c r="B347" s="13"/>
      <c r="C347" s="13"/>
      <c r="D347" s="3">
        <f>'Margin Requirement Calc'!O347</f>
        <v>40000</v>
      </c>
      <c r="E347" s="13"/>
      <c r="F347" s="3">
        <f t="shared" si="10"/>
        <v>0</v>
      </c>
      <c r="G347" s="3">
        <f t="shared" si="11"/>
        <v>-40000</v>
      </c>
    </row>
    <row r="348" spans="1:7" ht="12.75" customHeight="1" x14ac:dyDescent="0.25">
      <c r="A348" s="12">
        <v>45329</v>
      </c>
      <c r="B348" s="13"/>
      <c r="C348" s="13"/>
      <c r="D348" s="3">
        <f>'Margin Requirement Calc'!O348</f>
        <v>40000</v>
      </c>
      <c r="E348" s="13"/>
      <c r="F348" s="3">
        <f t="shared" si="10"/>
        <v>0</v>
      </c>
      <c r="G348" s="3">
        <f t="shared" si="11"/>
        <v>-40000</v>
      </c>
    </row>
    <row r="349" spans="1:7" ht="12.75" customHeight="1" x14ac:dyDescent="0.25">
      <c r="A349" s="12">
        <v>45330</v>
      </c>
      <c r="B349" s="13"/>
      <c r="C349" s="13"/>
      <c r="D349" s="3">
        <f>'Margin Requirement Calc'!O349</f>
        <v>40000</v>
      </c>
      <c r="E349" s="13"/>
      <c r="F349" s="3">
        <f t="shared" si="10"/>
        <v>0</v>
      </c>
      <c r="G349" s="3">
        <f t="shared" si="11"/>
        <v>-40000</v>
      </c>
    </row>
    <row r="350" spans="1:7" ht="12.75" customHeight="1" x14ac:dyDescent="0.25">
      <c r="A350" s="12">
        <v>45331</v>
      </c>
      <c r="B350" s="13"/>
      <c r="C350" s="13"/>
      <c r="D350" s="3">
        <f>'Margin Requirement Calc'!O350</f>
        <v>40000</v>
      </c>
      <c r="E350" s="13"/>
      <c r="F350" s="3">
        <f t="shared" si="10"/>
        <v>0</v>
      </c>
      <c r="G350" s="3">
        <f t="shared" si="11"/>
        <v>-40000</v>
      </c>
    </row>
    <row r="351" spans="1:7" ht="12.75" customHeight="1" x14ac:dyDescent="0.25">
      <c r="A351" s="12">
        <v>45332</v>
      </c>
      <c r="B351" s="13"/>
      <c r="C351" s="13"/>
      <c r="D351" s="3">
        <f>'Margin Requirement Calc'!O351</f>
        <v>40000</v>
      </c>
      <c r="E351" s="13"/>
      <c r="F351" s="3">
        <f t="shared" si="10"/>
        <v>0</v>
      </c>
      <c r="G351" s="3">
        <f t="shared" si="11"/>
        <v>-40000</v>
      </c>
    </row>
    <row r="352" spans="1:7" ht="12.75" customHeight="1" x14ac:dyDescent="0.25">
      <c r="A352" s="12">
        <v>45333</v>
      </c>
      <c r="B352" s="13"/>
      <c r="C352" s="13"/>
      <c r="D352" s="3">
        <f>'Margin Requirement Calc'!O352</f>
        <v>40000</v>
      </c>
      <c r="E352" s="13"/>
      <c r="F352" s="3">
        <f t="shared" si="10"/>
        <v>0</v>
      </c>
      <c r="G352" s="3">
        <f t="shared" si="11"/>
        <v>-40000</v>
      </c>
    </row>
    <row r="353" spans="1:7" ht="12.75" customHeight="1" x14ac:dyDescent="0.25">
      <c r="A353" s="12">
        <v>45334</v>
      </c>
      <c r="B353" s="13"/>
      <c r="C353" s="13"/>
      <c r="D353" s="3">
        <f>'Margin Requirement Calc'!O353</f>
        <v>40000</v>
      </c>
      <c r="E353" s="13"/>
      <c r="F353" s="3">
        <f t="shared" si="10"/>
        <v>0</v>
      </c>
      <c r="G353" s="3">
        <f t="shared" si="11"/>
        <v>-40000</v>
      </c>
    </row>
    <row r="354" spans="1:7" ht="12.75" customHeight="1" x14ac:dyDescent="0.25">
      <c r="A354" s="12">
        <v>45335</v>
      </c>
      <c r="B354" s="13"/>
      <c r="C354" s="13"/>
      <c r="D354" s="3">
        <f>'Margin Requirement Calc'!O354</f>
        <v>40000</v>
      </c>
      <c r="E354" s="13"/>
      <c r="F354" s="3">
        <f t="shared" si="10"/>
        <v>0</v>
      </c>
      <c r="G354" s="3">
        <f t="shared" si="11"/>
        <v>-40000</v>
      </c>
    </row>
    <row r="355" spans="1:7" ht="12.75" customHeight="1" x14ac:dyDescent="0.25">
      <c r="A355" s="12">
        <v>45336</v>
      </c>
      <c r="B355" s="13"/>
      <c r="C355" s="13"/>
      <c r="D355" s="3">
        <f>'Margin Requirement Calc'!O355</f>
        <v>40000</v>
      </c>
      <c r="E355" s="13"/>
      <c r="F355" s="3">
        <f t="shared" si="10"/>
        <v>0</v>
      </c>
      <c r="G355" s="3">
        <f t="shared" si="11"/>
        <v>-40000</v>
      </c>
    </row>
    <row r="356" spans="1:7" ht="12.75" customHeight="1" x14ac:dyDescent="0.25">
      <c r="A356" s="12">
        <v>45337</v>
      </c>
      <c r="B356" s="13"/>
      <c r="C356" s="13"/>
      <c r="D356" s="3">
        <f>'Margin Requirement Calc'!O356</f>
        <v>40000</v>
      </c>
      <c r="E356" s="13"/>
      <c r="F356" s="3">
        <f t="shared" si="10"/>
        <v>0</v>
      </c>
      <c r="G356" s="3">
        <f t="shared" si="11"/>
        <v>-40000</v>
      </c>
    </row>
    <row r="357" spans="1:7" ht="12.75" customHeight="1" x14ac:dyDescent="0.25">
      <c r="A357" s="12">
        <v>45338</v>
      </c>
      <c r="B357" s="13"/>
      <c r="C357" s="13"/>
      <c r="D357" s="3">
        <f>'Margin Requirement Calc'!O357</f>
        <v>40000</v>
      </c>
      <c r="E357" s="13"/>
      <c r="F357" s="3">
        <f t="shared" si="10"/>
        <v>0</v>
      </c>
      <c r="G357" s="3">
        <f t="shared" si="11"/>
        <v>-40000</v>
      </c>
    </row>
    <row r="358" spans="1:7" ht="12.75" customHeight="1" x14ac:dyDescent="0.25">
      <c r="A358" s="12">
        <v>45339</v>
      </c>
      <c r="B358" s="13"/>
      <c r="C358" s="13"/>
      <c r="D358" s="3">
        <f>'Margin Requirement Calc'!O358</f>
        <v>40000</v>
      </c>
      <c r="E358" s="13"/>
      <c r="F358" s="3">
        <f t="shared" si="10"/>
        <v>0</v>
      </c>
      <c r="G358" s="3">
        <f t="shared" si="11"/>
        <v>-40000</v>
      </c>
    </row>
    <row r="359" spans="1:7" ht="12.75" customHeight="1" x14ac:dyDescent="0.25">
      <c r="A359" s="12">
        <v>45340</v>
      </c>
      <c r="B359" s="13"/>
      <c r="C359" s="13"/>
      <c r="D359" s="3">
        <f>'Margin Requirement Calc'!O359</f>
        <v>40000</v>
      </c>
      <c r="E359" s="13"/>
      <c r="F359" s="3">
        <f t="shared" si="10"/>
        <v>0</v>
      </c>
      <c r="G359" s="3">
        <f t="shared" si="11"/>
        <v>-40000</v>
      </c>
    </row>
    <row r="360" spans="1:7" ht="12.75" customHeight="1" x14ac:dyDescent="0.25">
      <c r="A360" s="12">
        <v>45341</v>
      </c>
      <c r="B360" s="13"/>
      <c r="C360" s="13"/>
      <c r="D360" s="3">
        <f>'Margin Requirement Calc'!O360</f>
        <v>40000</v>
      </c>
      <c r="E360" s="13"/>
      <c r="F360" s="3">
        <f t="shared" si="10"/>
        <v>0</v>
      </c>
      <c r="G360" s="3">
        <f t="shared" si="11"/>
        <v>-40000</v>
      </c>
    </row>
    <row r="361" spans="1:7" ht="12.75" customHeight="1" x14ac:dyDescent="0.25">
      <c r="A361" s="12">
        <v>45342</v>
      </c>
      <c r="B361" s="13"/>
      <c r="C361" s="13"/>
      <c r="D361" s="3">
        <f>'Margin Requirement Calc'!O361</f>
        <v>40000</v>
      </c>
      <c r="E361" s="13"/>
      <c r="F361" s="3">
        <f t="shared" si="10"/>
        <v>0</v>
      </c>
      <c r="G361" s="3">
        <f t="shared" si="11"/>
        <v>-40000</v>
      </c>
    </row>
    <row r="362" spans="1:7" ht="12.75" customHeight="1" x14ac:dyDescent="0.25">
      <c r="A362" s="12">
        <v>45343</v>
      </c>
      <c r="B362" s="13"/>
      <c r="C362" s="13"/>
      <c r="D362" s="3">
        <f>'Margin Requirement Calc'!O362</f>
        <v>40000</v>
      </c>
      <c r="E362" s="13"/>
      <c r="F362" s="3">
        <f t="shared" si="10"/>
        <v>0</v>
      </c>
      <c r="G362" s="3">
        <f t="shared" si="11"/>
        <v>-40000</v>
      </c>
    </row>
    <row r="363" spans="1:7" ht="12.75" customHeight="1" x14ac:dyDescent="0.25">
      <c r="A363" s="12">
        <v>45344</v>
      </c>
      <c r="B363" s="13"/>
      <c r="C363" s="13"/>
      <c r="D363" s="3">
        <f>'Margin Requirement Calc'!O363</f>
        <v>40000</v>
      </c>
      <c r="E363" s="13"/>
      <c r="F363" s="3">
        <f t="shared" si="10"/>
        <v>0</v>
      </c>
      <c r="G363" s="3">
        <f t="shared" si="11"/>
        <v>-40000</v>
      </c>
    </row>
    <row r="364" spans="1:7" ht="12.75" customHeight="1" x14ac:dyDescent="0.25">
      <c r="A364" s="12">
        <v>45345</v>
      </c>
      <c r="B364" s="13"/>
      <c r="C364" s="13"/>
      <c r="D364" s="3">
        <f>'Margin Requirement Calc'!O364</f>
        <v>40000</v>
      </c>
      <c r="E364" s="13"/>
      <c r="F364" s="3">
        <f t="shared" si="10"/>
        <v>0</v>
      </c>
      <c r="G364" s="3">
        <f t="shared" si="11"/>
        <v>-40000</v>
      </c>
    </row>
    <row r="365" spans="1:7" ht="12.75" customHeight="1" x14ac:dyDescent="0.25">
      <c r="A365" s="12">
        <v>45346</v>
      </c>
      <c r="B365" s="13"/>
      <c r="C365" s="13"/>
      <c r="D365" s="3">
        <f>'Margin Requirement Calc'!O365</f>
        <v>40000</v>
      </c>
      <c r="E365" s="13"/>
      <c r="F365" s="3">
        <f t="shared" si="10"/>
        <v>0</v>
      </c>
      <c r="G365" s="3">
        <f t="shared" si="11"/>
        <v>-40000</v>
      </c>
    </row>
    <row r="366" spans="1:7" ht="12.75" customHeight="1" x14ac:dyDescent="0.25">
      <c r="A366" s="12">
        <v>45347</v>
      </c>
      <c r="B366" s="13"/>
      <c r="C366" s="13"/>
      <c r="D366" s="3">
        <f>'Margin Requirement Calc'!O366</f>
        <v>40000</v>
      </c>
      <c r="E366" s="13"/>
      <c r="F366" s="3">
        <f t="shared" si="10"/>
        <v>0</v>
      </c>
      <c r="G366" s="3">
        <f t="shared" si="11"/>
        <v>-40000</v>
      </c>
    </row>
    <row r="367" spans="1:7" ht="12.75" customHeight="1" x14ac:dyDescent="0.25">
      <c r="A367" s="12">
        <v>45348</v>
      </c>
      <c r="B367" s="13"/>
      <c r="C367" s="13"/>
      <c r="D367" s="3">
        <f>'Margin Requirement Calc'!O367</f>
        <v>40000</v>
      </c>
      <c r="E367" s="13"/>
      <c r="F367" s="3">
        <f t="shared" si="10"/>
        <v>0</v>
      </c>
      <c r="G367" s="3">
        <f t="shared" si="11"/>
        <v>-40000</v>
      </c>
    </row>
    <row r="368" spans="1:7" ht="12.75" customHeight="1" x14ac:dyDescent="0.25">
      <c r="A368" s="12">
        <v>45349</v>
      </c>
      <c r="B368" s="13"/>
      <c r="C368" s="13"/>
      <c r="D368" s="3">
        <f>'Margin Requirement Calc'!O368</f>
        <v>40000</v>
      </c>
      <c r="E368" s="13"/>
      <c r="F368" s="3">
        <f t="shared" si="10"/>
        <v>0</v>
      </c>
      <c r="G368" s="3">
        <f t="shared" si="11"/>
        <v>-40000</v>
      </c>
    </row>
    <row r="369" spans="1:7" ht="12.75" customHeight="1" x14ac:dyDescent="0.25">
      <c r="A369" s="12">
        <v>45350</v>
      </c>
      <c r="B369" s="13"/>
      <c r="C369" s="13"/>
      <c r="D369" s="3">
        <f>'Margin Requirement Calc'!O369</f>
        <v>40000</v>
      </c>
      <c r="E369" s="13"/>
      <c r="F369" s="3">
        <f t="shared" si="10"/>
        <v>0</v>
      </c>
      <c r="G369" s="3">
        <f t="shared" si="11"/>
        <v>-40000</v>
      </c>
    </row>
    <row r="370" spans="1:7" ht="12.75" customHeight="1" x14ac:dyDescent="0.25">
      <c r="A370" s="12">
        <v>45351</v>
      </c>
      <c r="B370" s="13"/>
      <c r="C370" s="13"/>
      <c r="D370" s="3">
        <f>'Margin Requirement Calc'!O370</f>
        <v>40000</v>
      </c>
      <c r="E370" s="13"/>
      <c r="F370" s="3">
        <f t="shared" si="10"/>
        <v>0</v>
      </c>
      <c r="G370" s="3">
        <f t="shared" si="11"/>
        <v>-40000</v>
      </c>
    </row>
    <row r="371" spans="1:7" ht="12.75" customHeight="1" x14ac:dyDescent="0.25">
      <c r="A371" s="12">
        <v>45352</v>
      </c>
      <c r="B371" s="13"/>
      <c r="C371" s="13"/>
      <c r="D371" s="3">
        <f>'Margin Requirement Calc'!O371</f>
        <v>40000</v>
      </c>
      <c r="E371" s="13"/>
      <c r="F371" s="3">
        <f t="shared" si="10"/>
        <v>0</v>
      </c>
      <c r="G371" s="3">
        <f t="shared" si="11"/>
        <v>-40000</v>
      </c>
    </row>
    <row r="372" spans="1:7" ht="12.75" customHeight="1" x14ac:dyDescent="0.25">
      <c r="A372" s="12">
        <v>45353</v>
      </c>
      <c r="B372" s="13"/>
      <c r="C372" s="13"/>
      <c r="D372" s="3">
        <f>'Margin Requirement Calc'!O372</f>
        <v>40000</v>
      </c>
      <c r="E372" s="13"/>
      <c r="F372" s="3">
        <f t="shared" si="10"/>
        <v>0</v>
      </c>
      <c r="G372" s="3">
        <f t="shared" si="11"/>
        <v>-40000</v>
      </c>
    </row>
    <row r="373" spans="1:7" ht="12.75" customHeight="1" x14ac:dyDescent="0.25">
      <c r="A373" s="12">
        <v>45354</v>
      </c>
      <c r="B373" s="13"/>
      <c r="C373" s="13"/>
      <c r="D373" s="3">
        <f>'Margin Requirement Calc'!O373</f>
        <v>40000</v>
      </c>
      <c r="E373" s="13"/>
      <c r="F373" s="3">
        <f t="shared" si="10"/>
        <v>0</v>
      </c>
      <c r="G373" s="3">
        <f t="shared" si="11"/>
        <v>-40000</v>
      </c>
    </row>
    <row r="374" spans="1:7" ht="12.75" customHeight="1" x14ac:dyDescent="0.25">
      <c r="A374" s="12">
        <v>45355</v>
      </c>
      <c r="B374" s="13"/>
      <c r="C374" s="13"/>
      <c r="D374" s="3">
        <f>'Margin Requirement Calc'!O374</f>
        <v>40000</v>
      </c>
      <c r="E374" s="13"/>
      <c r="F374" s="3">
        <f t="shared" si="10"/>
        <v>0</v>
      </c>
      <c r="G374" s="3">
        <f t="shared" si="11"/>
        <v>-40000</v>
      </c>
    </row>
    <row r="375" spans="1:7" ht="12.75" customHeight="1" x14ac:dyDescent="0.25">
      <c r="A375" s="12">
        <v>45356</v>
      </c>
      <c r="B375" s="13"/>
      <c r="C375" s="13"/>
      <c r="D375" s="3">
        <f>'Margin Requirement Calc'!O375</f>
        <v>40000</v>
      </c>
      <c r="E375" s="13"/>
      <c r="F375" s="3">
        <f t="shared" si="10"/>
        <v>0</v>
      </c>
      <c r="G375" s="3">
        <f t="shared" si="11"/>
        <v>-40000</v>
      </c>
    </row>
    <row r="376" spans="1:7" ht="12.75" customHeight="1" x14ac:dyDescent="0.25">
      <c r="A376" s="12">
        <v>45357</v>
      </c>
      <c r="B376" s="13"/>
      <c r="C376" s="13"/>
      <c r="D376" s="3">
        <f>'Margin Requirement Calc'!O376</f>
        <v>40000</v>
      </c>
      <c r="E376" s="13"/>
      <c r="F376" s="3">
        <f t="shared" si="10"/>
        <v>0</v>
      </c>
      <c r="G376" s="3">
        <f t="shared" si="11"/>
        <v>-40000</v>
      </c>
    </row>
    <row r="377" spans="1:7" ht="12.75" customHeight="1" x14ac:dyDescent="0.25">
      <c r="A377" s="12">
        <v>45358</v>
      </c>
      <c r="B377" s="13"/>
      <c r="C377" s="13"/>
      <c r="D377" s="3">
        <f>'Margin Requirement Calc'!O377</f>
        <v>40000</v>
      </c>
      <c r="E377" s="13"/>
      <c r="F377" s="3">
        <f t="shared" si="10"/>
        <v>0</v>
      </c>
      <c r="G377" s="3">
        <f t="shared" si="11"/>
        <v>-40000</v>
      </c>
    </row>
    <row r="378" spans="1:7" ht="12.75" customHeight="1" x14ac:dyDescent="0.25">
      <c r="A378" s="12">
        <v>45359</v>
      </c>
      <c r="B378" s="13"/>
      <c r="C378" s="13"/>
      <c r="D378" s="3">
        <f>'Margin Requirement Calc'!O378</f>
        <v>40000</v>
      </c>
      <c r="E378" s="13"/>
      <c r="F378" s="3">
        <f t="shared" si="10"/>
        <v>0</v>
      </c>
      <c r="G378" s="3">
        <f t="shared" si="11"/>
        <v>-40000</v>
      </c>
    </row>
    <row r="379" spans="1:7" ht="12.75" customHeight="1" x14ac:dyDescent="0.25">
      <c r="A379" s="12">
        <v>45360</v>
      </c>
      <c r="B379" s="13"/>
      <c r="C379" s="13"/>
      <c r="D379" s="3">
        <f>'Margin Requirement Calc'!O379</f>
        <v>40000</v>
      </c>
      <c r="E379" s="13"/>
      <c r="F379" s="3">
        <f t="shared" si="10"/>
        <v>0</v>
      </c>
      <c r="G379" s="3">
        <f t="shared" si="11"/>
        <v>-40000</v>
      </c>
    </row>
    <row r="380" spans="1:7" ht="12.75" customHeight="1" x14ac:dyDescent="0.25">
      <c r="A380" s="12">
        <v>45361</v>
      </c>
      <c r="B380" s="13"/>
      <c r="C380" s="13"/>
      <c r="D380" s="3">
        <f>'Margin Requirement Calc'!O380</f>
        <v>40000</v>
      </c>
      <c r="E380" s="13"/>
      <c r="F380" s="3">
        <f t="shared" si="10"/>
        <v>0</v>
      </c>
      <c r="G380" s="3">
        <f t="shared" si="11"/>
        <v>-40000</v>
      </c>
    </row>
    <row r="381" spans="1:7" ht="12.75" customHeight="1" x14ac:dyDescent="0.25">
      <c r="A381" s="12">
        <v>45362</v>
      </c>
      <c r="B381" s="13"/>
      <c r="C381" s="13"/>
      <c r="D381" s="3">
        <f>'Margin Requirement Calc'!O381</f>
        <v>40000</v>
      </c>
      <c r="E381" s="13"/>
      <c r="F381" s="3">
        <f t="shared" si="10"/>
        <v>0</v>
      </c>
      <c r="G381" s="3">
        <f t="shared" si="11"/>
        <v>-40000</v>
      </c>
    </row>
    <row r="382" spans="1:7" ht="12.75" customHeight="1" x14ac:dyDescent="0.25">
      <c r="A382" s="12">
        <v>45363</v>
      </c>
      <c r="B382" s="13"/>
      <c r="C382" s="13"/>
      <c r="D382" s="3">
        <f>'Margin Requirement Calc'!O382</f>
        <v>40000</v>
      </c>
      <c r="E382" s="13"/>
      <c r="F382" s="3">
        <f t="shared" si="10"/>
        <v>0</v>
      </c>
      <c r="G382" s="3">
        <f t="shared" si="11"/>
        <v>-40000</v>
      </c>
    </row>
    <row r="383" spans="1:7" ht="12.75" customHeight="1" x14ac:dyDescent="0.25">
      <c r="A383" s="12">
        <v>45364</v>
      </c>
      <c r="B383" s="13"/>
      <c r="C383" s="13"/>
      <c r="D383" s="3">
        <f>'Margin Requirement Calc'!O383</f>
        <v>40000</v>
      </c>
      <c r="E383" s="13"/>
      <c r="F383" s="3">
        <f t="shared" si="10"/>
        <v>0</v>
      </c>
      <c r="G383" s="3">
        <f t="shared" si="11"/>
        <v>-40000</v>
      </c>
    </row>
    <row r="384" spans="1:7" ht="12.75" customHeight="1" x14ac:dyDescent="0.25">
      <c r="A384" s="12">
        <v>45365</v>
      </c>
      <c r="B384" s="13"/>
      <c r="C384" s="13"/>
      <c r="D384" s="3">
        <f>'Margin Requirement Calc'!O384</f>
        <v>40000</v>
      </c>
      <c r="E384" s="13"/>
      <c r="F384" s="3">
        <f t="shared" si="10"/>
        <v>0</v>
      </c>
      <c r="G384" s="3">
        <f t="shared" si="11"/>
        <v>-40000</v>
      </c>
    </row>
    <row r="385" spans="1:7" ht="12.75" customHeight="1" x14ac:dyDescent="0.25">
      <c r="A385" s="12">
        <v>45366</v>
      </c>
      <c r="B385" s="13"/>
      <c r="C385" s="13"/>
      <c r="D385" s="3">
        <f>'Margin Requirement Calc'!O385</f>
        <v>40000</v>
      </c>
      <c r="E385" s="13"/>
      <c r="F385" s="3">
        <f t="shared" si="10"/>
        <v>0</v>
      </c>
      <c r="G385" s="3">
        <f t="shared" si="11"/>
        <v>-40000</v>
      </c>
    </row>
    <row r="386" spans="1:7" ht="12.75" customHeight="1" x14ac:dyDescent="0.25">
      <c r="A386" s="12">
        <v>45367</v>
      </c>
      <c r="B386" s="13"/>
      <c r="C386" s="13"/>
      <c r="D386" s="3">
        <f>'Margin Requirement Calc'!O386</f>
        <v>40000</v>
      </c>
      <c r="E386" s="13"/>
      <c r="F386" s="3">
        <f t="shared" si="10"/>
        <v>0</v>
      </c>
      <c r="G386" s="3">
        <f t="shared" si="11"/>
        <v>-40000</v>
      </c>
    </row>
    <row r="387" spans="1:7" ht="12.75" customHeight="1" x14ac:dyDescent="0.25">
      <c r="A387" s="12">
        <v>45368</v>
      </c>
      <c r="B387" s="13"/>
      <c r="C387" s="13"/>
      <c r="D387" s="3">
        <f>'Margin Requirement Calc'!O387</f>
        <v>40000</v>
      </c>
      <c r="E387" s="13"/>
      <c r="F387" s="3">
        <f t="shared" si="10"/>
        <v>0</v>
      </c>
      <c r="G387" s="3">
        <f t="shared" si="11"/>
        <v>-40000</v>
      </c>
    </row>
    <row r="388" spans="1:7" ht="12.75" customHeight="1" x14ac:dyDescent="0.25">
      <c r="A388" s="12">
        <v>45369</v>
      </c>
      <c r="B388" s="13"/>
      <c r="C388" s="13"/>
      <c r="D388" s="3">
        <f>'Margin Requirement Calc'!O388</f>
        <v>40000</v>
      </c>
      <c r="E388" s="13"/>
      <c r="F388" s="3">
        <f t="shared" si="10"/>
        <v>0</v>
      </c>
      <c r="G388" s="3">
        <f t="shared" si="11"/>
        <v>-40000</v>
      </c>
    </row>
    <row r="389" spans="1:7" ht="12.75" customHeight="1" x14ac:dyDescent="0.25">
      <c r="A389" s="12">
        <v>45370</v>
      </c>
      <c r="B389" s="13"/>
      <c r="C389" s="13"/>
      <c r="D389" s="3">
        <f>'Margin Requirement Calc'!O389</f>
        <v>40000</v>
      </c>
      <c r="E389" s="13"/>
      <c r="F389" s="3">
        <f t="shared" si="10"/>
        <v>0</v>
      </c>
      <c r="G389" s="3">
        <f t="shared" si="11"/>
        <v>-40000</v>
      </c>
    </row>
    <row r="390" spans="1:7" ht="12.75" customHeight="1" x14ac:dyDescent="0.25">
      <c r="A390" s="12">
        <v>45371</v>
      </c>
      <c r="B390" s="13"/>
      <c r="C390" s="13"/>
      <c r="D390" s="3">
        <f>'Margin Requirement Calc'!O390</f>
        <v>40000</v>
      </c>
      <c r="E390" s="13"/>
      <c r="F390" s="3">
        <f t="shared" ref="F390:F404" si="12">IF(E390&gt;=D390,E390-D390,0)</f>
        <v>0</v>
      </c>
      <c r="G390" s="3">
        <f t="shared" ref="G390:G404" si="13">IF(E390&lt;=D390,E390-D390,0)</f>
        <v>-40000</v>
      </c>
    </row>
    <row r="391" spans="1:7" ht="12.75" customHeight="1" x14ac:dyDescent="0.25">
      <c r="A391" s="12">
        <v>45372</v>
      </c>
      <c r="B391" s="13"/>
      <c r="C391" s="13"/>
      <c r="D391" s="3">
        <f>'Margin Requirement Calc'!O391</f>
        <v>40000</v>
      </c>
      <c r="E391" s="13"/>
      <c r="F391" s="3">
        <f t="shared" si="12"/>
        <v>0</v>
      </c>
      <c r="G391" s="3">
        <f t="shared" si="13"/>
        <v>-40000</v>
      </c>
    </row>
    <row r="392" spans="1:7" ht="12.75" customHeight="1" x14ac:dyDescent="0.25">
      <c r="A392" s="12">
        <v>45373</v>
      </c>
      <c r="B392" s="13"/>
      <c r="C392" s="13"/>
      <c r="D392" s="3">
        <f>'Margin Requirement Calc'!O392</f>
        <v>40000</v>
      </c>
      <c r="E392" s="13"/>
      <c r="F392" s="3">
        <f t="shared" si="12"/>
        <v>0</v>
      </c>
      <c r="G392" s="3">
        <f t="shared" si="13"/>
        <v>-40000</v>
      </c>
    </row>
    <row r="393" spans="1:7" ht="12.75" customHeight="1" x14ac:dyDescent="0.25">
      <c r="A393" s="12">
        <v>45374</v>
      </c>
      <c r="B393" s="13"/>
      <c r="C393" s="13"/>
      <c r="D393" s="3">
        <f>'Margin Requirement Calc'!O393</f>
        <v>40000</v>
      </c>
      <c r="E393" s="13"/>
      <c r="F393" s="3">
        <f t="shared" si="12"/>
        <v>0</v>
      </c>
      <c r="G393" s="3">
        <f t="shared" si="13"/>
        <v>-40000</v>
      </c>
    </row>
    <row r="394" spans="1:7" ht="12.75" customHeight="1" x14ac:dyDescent="0.25">
      <c r="A394" s="12">
        <v>45375</v>
      </c>
      <c r="B394" s="13"/>
      <c r="C394" s="13"/>
      <c r="D394" s="3">
        <f>'Margin Requirement Calc'!O394</f>
        <v>40000</v>
      </c>
      <c r="E394" s="13"/>
      <c r="F394" s="3">
        <f t="shared" si="12"/>
        <v>0</v>
      </c>
      <c r="G394" s="3">
        <f t="shared" si="13"/>
        <v>-40000</v>
      </c>
    </row>
    <row r="395" spans="1:7" ht="12.75" customHeight="1" x14ac:dyDescent="0.25">
      <c r="A395" s="12">
        <v>45376</v>
      </c>
      <c r="B395" s="13"/>
      <c r="C395" s="13"/>
      <c r="D395" s="3">
        <f>'Margin Requirement Calc'!O395</f>
        <v>40000</v>
      </c>
      <c r="E395" s="13"/>
      <c r="F395" s="3">
        <f t="shared" si="12"/>
        <v>0</v>
      </c>
      <c r="G395" s="3">
        <f t="shared" si="13"/>
        <v>-40000</v>
      </c>
    </row>
    <row r="396" spans="1:7" ht="12.75" customHeight="1" x14ac:dyDescent="0.25">
      <c r="A396" s="12">
        <v>45377</v>
      </c>
      <c r="B396" s="13"/>
      <c r="C396" s="13"/>
      <c r="D396" s="3">
        <f>'Margin Requirement Calc'!O396</f>
        <v>40000</v>
      </c>
      <c r="E396" s="13"/>
      <c r="F396" s="3">
        <f t="shared" si="12"/>
        <v>0</v>
      </c>
      <c r="G396" s="3">
        <f t="shared" si="13"/>
        <v>-40000</v>
      </c>
    </row>
    <row r="397" spans="1:7" ht="12.75" customHeight="1" x14ac:dyDescent="0.25">
      <c r="A397" s="12">
        <v>45378</v>
      </c>
      <c r="B397" s="13"/>
      <c r="C397" s="13"/>
      <c r="D397" s="3">
        <f>'Margin Requirement Calc'!O397</f>
        <v>40000</v>
      </c>
      <c r="E397" s="13"/>
      <c r="F397" s="3">
        <f t="shared" si="12"/>
        <v>0</v>
      </c>
      <c r="G397" s="3">
        <f t="shared" si="13"/>
        <v>-40000</v>
      </c>
    </row>
    <row r="398" spans="1:7" ht="12.75" customHeight="1" x14ac:dyDescent="0.25">
      <c r="A398" s="12">
        <v>45379</v>
      </c>
      <c r="B398" s="13"/>
      <c r="C398" s="13"/>
      <c r="D398" s="3">
        <f>'Margin Requirement Calc'!O398</f>
        <v>40000</v>
      </c>
      <c r="E398" s="13"/>
      <c r="F398" s="3">
        <f t="shared" si="12"/>
        <v>0</v>
      </c>
      <c r="G398" s="3">
        <f t="shared" si="13"/>
        <v>-40000</v>
      </c>
    </row>
    <row r="399" spans="1:7" ht="12.75" customHeight="1" x14ac:dyDescent="0.25">
      <c r="A399" s="12">
        <v>45380</v>
      </c>
      <c r="B399" s="13"/>
      <c r="C399" s="13"/>
      <c r="D399" s="3">
        <f>'Margin Requirement Calc'!O399</f>
        <v>40000</v>
      </c>
      <c r="E399" s="13"/>
      <c r="F399" s="3">
        <f t="shared" si="12"/>
        <v>0</v>
      </c>
      <c r="G399" s="3">
        <f t="shared" si="13"/>
        <v>-40000</v>
      </c>
    </row>
    <row r="400" spans="1:7" ht="12.75" customHeight="1" x14ac:dyDescent="0.25">
      <c r="A400" s="12">
        <v>45381</v>
      </c>
      <c r="B400" s="13"/>
      <c r="C400" s="13"/>
      <c r="D400" s="3">
        <f>'Margin Requirement Calc'!O400</f>
        <v>40000</v>
      </c>
      <c r="E400" s="13"/>
      <c r="F400" s="3">
        <f t="shared" si="12"/>
        <v>0</v>
      </c>
      <c r="G400" s="3">
        <f t="shared" si="13"/>
        <v>-40000</v>
      </c>
    </row>
    <row r="401" spans="1:7" ht="12.75" customHeight="1" x14ac:dyDescent="0.25">
      <c r="A401" s="12">
        <v>45382</v>
      </c>
      <c r="B401" s="13"/>
      <c r="C401" s="13"/>
      <c r="D401" s="3">
        <f>'Margin Requirement Calc'!O401</f>
        <v>40000</v>
      </c>
      <c r="E401" s="13"/>
      <c r="F401" s="3">
        <f t="shared" si="12"/>
        <v>0</v>
      </c>
      <c r="G401" s="3">
        <f t="shared" si="13"/>
        <v>-40000</v>
      </c>
    </row>
    <row r="402" spans="1:7" ht="12.75" customHeight="1" x14ac:dyDescent="0.25">
      <c r="A402" s="12">
        <v>45383</v>
      </c>
      <c r="B402" s="13"/>
      <c r="C402" s="13"/>
      <c r="D402" s="3">
        <f>'Margin Requirement Calc'!O402</f>
        <v>40000</v>
      </c>
      <c r="E402" s="13"/>
      <c r="F402" s="3">
        <f t="shared" si="12"/>
        <v>0</v>
      </c>
      <c r="G402" s="3">
        <f t="shared" si="13"/>
        <v>-40000</v>
      </c>
    </row>
    <row r="403" spans="1:7" ht="12.75" customHeight="1" x14ac:dyDescent="0.25">
      <c r="A403" s="12">
        <v>45384</v>
      </c>
      <c r="B403" s="13"/>
      <c r="C403" s="13"/>
      <c r="D403" s="3">
        <f>'Margin Requirement Calc'!O403</f>
        <v>40000</v>
      </c>
      <c r="E403" s="13"/>
      <c r="F403" s="3">
        <f t="shared" si="12"/>
        <v>0</v>
      </c>
      <c r="G403" s="3">
        <f t="shared" si="13"/>
        <v>-40000</v>
      </c>
    </row>
    <row r="404" spans="1:7" ht="12.75" customHeight="1" x14ac:dyDescent="0.25">
      <c r="A404" s="12">
        <v>45385</v>
      </c>
      <c r="B404" s="13"/>
      <c r="C404" s="13"/>
      <c r="D404" s="3">
        <f>'Margin Requirement Calc'!O404</f>
        <v>40000</v>
      </c>
      <c r="E404" s="13"/>
      <c r="F404" s="3">
        <f t="shared" si="12"/>
        <v>0</v>
      </c>
      <c r="G404" s="3">
        <f t="shared" si="13"/>
        <v>-40000</v>
      </c>
    </row>
  </sheetData>
  <mergeCells count="8">
    <mergeCell ref="A2:A4"/>
    <mergeCell ref="B2:B4"/>
    <mergeCell ref="C2:C4"/>
    <mergeCell ref="A1:G1"/>
    <mergeCell ref="D2:D4"/>
    <mergeCell ref="E2:E4"/>
    <mergeCell ref="F2:F4"/>
    <mergeCell ref="G2:G4"/>
  </mergeCells>
  <conditionalFormatting sqref="G5:G404">
    <cfRule type="cellIs" dxfId="45" priority="388" operator="greaterThan">
      <formula>0</formula>
    </cfRule>
  </conditionalFormatting>
  <conditionalFormatting sqref="G12:G13">
    <cfRule type="cellIs" dxfId="44" priority="385" operator="greaterThan">
      <formula>0</formula>
    </cfRule>
  </conditionalFormatting>
  <conditionalFormatting sqref="G14:G15">
    <cfRule type="cellIs" dxfId="43" priority="382" operator="greaterThan">
      <formula>0</formula>
    </cfRule>
  </conditionalFormatting>
  <conditionalFormatting sqref="G16">
    <cfRule type="cellIs" dxfId="42" priority="379" operator="greaterThan">
      <formula>0</formula>
    </cfRule>
  </conditionalFormatting>
  <conditionalFormatting sqref="G17">
    <cfRule type="cellIs" dxfId="41" priority="376" operator="greaterThan">
      <formula>0</formula>
    </cfRule>
  </conditionalFormatting>
  <conditionalFormatting sqref="G18">
    <cfRule type="cellIs" dxfId="40" priority="373" operator="greaterThan">
      <formula>0</formula>
    </cfRule>
  </conditionalFormatting>
  <conditionalFormatting sqref="G19:G20">
    <cfRule type="cellIs" dxfId="39" priority="370" operator="greaterThan">
      <formula>0</formula>
    </cfRule>
  </conditionalFormatting>
  <conditionalFormatting sqref="G21">
    <cfRule type="cellIs" dxfId="38" priority="367" operator="greaterThan">
      <formula>0</formula>
    </cfRule>
  </conditionalFormatting>
  <conditionalFormatting sqref="G22">
    <cfRule type="cellIs" dxfId="37" priority="364" operator="greaterThan">
      <formula>0</formula>
    </cfRule>
  </conditionalFormatting>
  <conditionalFormatting sqref="G23">
    <cfRule type="cellIs" dxfId="36" priority="361" operator="greaterThan">
      <formula>0</formula>
    </cfRule>
  </conditionalFormatting>
  <conditionalFormatting sqref="G24">
    <cfRule type="cellIs" dxfId="35" priority="358" operator="greaterThan">
      <formula>0</formula>
    </cfRule>
  </conditionalFormatting>
  <conditionalFormatting sqref="G25">
    <cfRule type="cellIs" dxfId="34" priority="355" operator="greaterThan">
      <formula>0</formula>
    </cfRule>
  </conditionalFormatting>
  <conditionalFormatting sqref="G26">
    <cfRule type="cellIs" dxfId="33" priority="352" operator="greaterThan">
      <formula>0</formula>
    </cfRule>
  </conditionalFormatting>
  <conditionalFormatting sqref="G27">
    <cfRule type="cellIs" dxfId="32" priority="349" operator="greaterThan">
      <formula>0</formula>
    </cfRule>
  </conditionalFormatting>
  <conditionalFormatting sqref="G28">
    <cfRule type="cellIs" dxfId="31" priority="346" operator="greaterThan">
      <formula>0</formula>
    </cfRule>
  </conditionalFormatting>
  <conditionalFormatting sqref="G29">
    <cfRule type="cellIs" dxfId="30" priority="343" operator="greaterThan">
      <formula>0</formula>
    </cfRule>
  </conditionalFormatting>
  <conditionalFormatting sqref="G30">
    <cfRule type="cellIs" dxfId="29" priority="340" operator="greaterThan">
      <formula>0</formula>
    </cfRule>
  </conditionalFormatting>
  <conditionalFormatting sqref="G31">
    <cfRule type="cellIs" dxfId="28" priority="337" operator="greaterThan">
      <formula>0</formula>
    </cfRule>
  </conditionalFormatting>
  <conditionalFormatting sqref="G32">
    <cfRule type="cellIs" dxfId="27" priority="334" operator="greaterThan">
      <formula>0</formula>
    </cfRule>
  </conditionalFormatting>
  <conditionalFormatting sqref="G33">
    <cfRule type="cellIs" dxfId="26" priority="331" operator="greaterThan">
      <formula>0</formula>
    </cfRule>
  </conditionalFormatting>
  <conditionalFormatting sqref="G34">
    <cfRule type="cellIs" dxfId="25" priority="328" operator="greaterThan">
      <formula>0</formula>
    </cfRule>
  </conditionalFormatting>
  <conditionalFormatting sqref="G37">
    <cfRule type="cellIs" dxfId="24" priority="310" operator="greaterThan">
      <formula>0</formula>
    </cfRule>
  </conditionalFormatting>
  <conditionalFormatting sqref="G38">
    <cfRule type="cellIs" dxfId="23" priority="306" operator="greaterThan">
      <formula>0</formula>
    </cfRule>
  </conditionalFormatting>
  <conditionalFormatting sqref="G39">
    <cfRule type="cellIs" dxfId="22" priority="302" operator="greaterThan">
      <formula>0</formula>
    </cfRule>
  </conditionalFormatting>
  <conditionalFormatting sqref="G40">
    <cfRule type="cellIs" dxfId="21" priority="298" operator="greaterThan">
      <formula>0</formula>
    </cfRule>
  </conditionalFormatting>
  <conditionalFormatting sqref="G41">
    <cfRule type="cellIs" dxfId="20" priority="294" operator="greaterThan">
      <formula>0</formula>
    </cfRule>
  </conditionalFormatting>
  <conditionalFormatting sqref="G42">
    <cfRule type="cellIs" dxfId="19" priority="290" operator="greaterThan">
      <formula>0</formula>
    </cfRule>
  </conditionalFormatting>
  <conditionalFormatting sqref="G43">
    <cfRule type="cellIs" dxfId="18" priority="286" operator="greaterThan">
      <formula>0</formula>
    </cfRule>
  </conditionalFormatting>
  <conditionalFormatting sqref="G44">
    <cfRule type="cellIs" dxfId="17" priority="282" operator="greaterThan">
      <formula>0</formula>
    </cfRule>
  </conditionalFormatting>
  <conditionalFormatting sqref="G45">
    <cfRule type="cellIs" dxfId="16" priority="278" operator="greaterThan">
      <formula>0</formula>
    </cfRule>
  </conditionalFormatting>
  <conditionalFormatting sqref="G46">
    <cfRule type="cellIs" dxfId="15" priority="274" operator="greaterThan">
      <formula>0</formula>
    </cfRule>
  </conditionalFormatting>
  <conditionalFormatting sqref="G47">
    <cfRule type="cellIs" dxfId="14" priority="270" operator="greaterThan">
      <formula>0</formula>
    </cfRule>
  </conditionalFormatting>
  <conditionalFormatting sqref="G48">
    <cfRule type="cellIs" dxfId="13" priority="266" operator="greaterThan">
      <formula>0</formula>
    </cfRule>
  </conditionalFormatting>
  <conditionalFormatting sqref="G49">
    <cfRule type="cellIs" dxfId="12" priority="262" operator="greaterThan">
      <formula>0</formula>
    </cfRule>
  </conditionalFormatting>
  <conditionalFormatting sqref="G35">
    <cfRule type="cellIs" dxfId="11" priority="177" operator="greaterThan">
      <formula>0</formula>
    </cfRule>
  </conditionalFormatting>
  <conditionalFormatting sqref="G36">
    <cfRule type="cellIs" dxfId="10" priority="173" operator="greaterThan">
      <formula>0</formula>
    </cfRule>
  </conditionalFormatting>
  <conditionalFormatting sqref="D5:G404">
    <cfRule type="expression" dxfId="9" priority="169">
      <formula>$A5=TODAY( )</formula>
    </cfRule>
  </conditionalFormatting>
  <conditionalFormatting sqref="A5:A404">
    <cfRule type="expression" dxfId="8" priority="2">
      <formula>$A5=TODAY( )</formula>
    </cfRule>
  </conditionalFormatting>
  <conditionalFormatting sqref="B5:C404">
    <cfRule type="expression" dxfId="7" priority="1">
      <formula>$A5=TODAY( 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1FAD-F17B-46AD-9020-B3F651584474}">
  <sheetPr>
    <tabColor theme="4"/>
  </sheetPr>
  <dimension ref="A1:B3"/>
  <sheetViews>
    <sheetView zoomScale="90" zoomScaleNormal="90" workbookViewId="0"/>
  </sheetViews>
  <sheetFormatPr baseColWidth="10" defaultRowHeight="15" x14ac:dyDescent="0.25"/>
  <cols>
    <col min="1" max="1" width="34.5703125" style="1" bestFit="1" customWidth="1"/>
    <col min="2" max="16384" width="11.42578125" style="1"/>
  </cols>
  <sheetData>
    <row r="1" spans="1:2" x14ac:dyDescent="0.25">
      <c r="A1" s="1" t="s">
        <v>11</v>
      </c>
      <c r="B1" s="10">
        <v>25</v>
      </c>
    </row>
    <row r="2" spans="1:2" x14ac:dyDescent="0.25">
      <c r="A2" s="1" t="s">
        <v>13</v>
      </c>
      <c r="B2" s="10">
        <v>5</v>
      </c>
    </row>
    <row r="3" spans="1:2" x14ac:dyDescent="0.25">
      <c r="A3" s="1" t="s">
        <v>21</v>
      </c>
      <c r="B3" s="10">
        <v>40000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4"/>
  <sheetViews>
    <sheetView zoomScale="90" zoomScaleNormal="90" workbookViewId="0">
      <pane ySplit="4" topLeftCell="A5" activePane="bottomLeft" state="frozen"/>
      <selection pane="bottomLeft" sqref="A1:O1"/>
    </sheetView>
  </sheetViews>
  <sheetFormatPr baseColWidth="10" defaultColWidth="0" defaultRowHeight="15" zeroHeight="1" x14ac:dyDescent="0.25"/>
  <cols>
    <col min="1" max="1" width="17.7109375" style="4" bestFit="1" customWidth="1"/>
    <col min="2" max="3" width="14.5703125" style="1" customWidth="1"/>
    <col min="4" max="5" width="17.5703125" style="1" customWidth="1"/>
    <col min="6" max="6" width="14.7109375" style="1" customWidth="1"/>
    <col min="7" max="7" width="22.85546875" style="1" customWidth="1"/>
    <col min="8" max="8" width="24" style="1" customWidth="1"/>
    <col min="9" max="9" width="17.5703125" style="1" customWidth="1"/>
    <col min="10" max="10" width="13" style="1" customWidth="1"/>
    <col min="11" max="11" width="25.140625" style="1" customWidth="1"/>
    <col min="12" max="15" width="16" style="1" customWidth="1"/>
    <col min="16" max="16383" width="11.42578125" style="1" hidden="1"/>
    <col min="16384" max="16384" width="2.28515625" style="1" hidden="1" customWidth="1"/>
  </cols>
  <sheetData>
    <row r="1" spans="1:15" ht="22.5" customHeight="1" x14ac:dyDescent="0.2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8" customFormat="1" ht="15.75" x14ac:dyDescent="0.25">
      <c r="A2" s="14" t="s">
        <v>15</v>
      </c>
      <c r="B2" s="15" t="s">
        <v>23</v>
      </c>
      <c r="C2" s="15" t="s">
        <v>24</v>
      </c>
      <c r="D2" s="14" t="s">
        <v>0</v>
      </c>
      <c r="E2" s="14" t="s">
        <v>1</v>
      </c>
      <c r="F2" s="14" t="s">
        <v>9</v>
      </c>
      <c r="G2" s="14" t="s">
        <v>5</v>
      </c>
      <c r="H2" s="9" t="s">
        <v>10</v>
      </c>
      <c r="I2" s="14" t="s">
        <v>2</v>
      </c>
      <c r="J2" s="14" t="s">
        <v>8</v>
      </c>
      <c r="K2" s="14" t="s">
        <v>6</v>
      </c>
      <c r="L2" s="15" t="s">
        <v>22</v>
      </c>
      <c r="M2" s="15" t="s">
        <v>12</v>
      </c>
      <c r="N2" s="15" t="s">
        <v>18</v>
      </c>
      <c r="O2" s="15" t="s">
        <v>14</v>
      </c>
    </row>
    <row r="3" spans="1:15" s="8" customFormat="1" ht="15.75" x14ac:dyDescent="0.25">
      <c r="A3" s="14"/>
      <c r="B3" s="14"/>
      <c r="C3" s="14"/>
      <c r="D3" s="14"/>
      <c r="E3" s="14"/>
      <c r="F3" s="14"/>
      <c r="G3" s="14"/>
      <c r="H3" s="9" t="s">
        <v>7</v>
      </c>
      <c r="I3" s="14"/>
      <c r="J3" s="14"/>
      <c r="K3" s="14"/>
      <c r="L3" s="14"/>
      <c r="M3" s="14"/>
      <c r="N3" s="14"/>
      <c r="O3" s="15"/>
    </row>
    <row r="4" spans="1:15" s="8" customFormat="1" ht="44.25" customHeight="1" x14ac:dyDescent="0.25">
      <c r="A4" s="14"/>
      <c r="B4" s="14"/>
      <c r="C4" s="14"/>
      <c r="D4" s="14"/>
      <c r="E4" s="14"/>
      <c r="F4" s="14"/>
      <c r="G4" s="9"/>
      <c r="H4" s="9"/>
      <c r="I4" s="14"/>
      <c r="J4" s="14"/>
      <c r="K4" s="14"/>
      <c r="L4" s="14"/>
      <c r="M4" s="14"/>
      <c r="N4" s="14"/>
      <c r="O4" s="15"/>
    </row>
    <row r="5" spans="1:15" x14ac:dyDescent="0.25">
      <c r="A5" s="2">
        <f>'Margin Calls'!A5</f>
        <v>44986</v>
      </c>
      <c r="B5" s="3">
        <f>'Margin Calls'!B5</f>
        <v>50000</v>
      </c>
      <c r="C5" s="3">
        <f>'Margin Calls'!C5</f>
        <v>-70000</v>
      </c>
      <c r="D5" s="3">
        <f>MAX(0,SUM(B5:C5))</f>
        <v>0</v>
      </c>
      <c r="E5" s="3">
        <v>0</v>
      </c>
      <c r="F5" s="3">
        <f>E5^2</f>
        <v>0</v>
      </c>
      <c r="G5" s="3">
        <v>1000</v>
      </c>
      <c r="H5" s="3">
        <f>G5*2.57583</f>
        <v>2575.83</v>
      </c>
      <c r="I5" s="3">
        <v>3000</v>
      </c>
      <c r="J5" s="6">
        <v>3</v>
      </c>
      <c r="K5" s="3">
        <f>I5*J5+H5*SQRT(J5)</f>
        <v>13461.468431660142</v>
      </c>
      <c r="L5" s="3">
        <f>ROUNDUP(K5/500,0)*500</f>
        <v>13500</v>
      </c>
      <c r="M5" s="3">
        <f>L5*'Margin Calculation Parameters'!$B$1/100</f>
        <v>3375</v>
      </c>
      <c r="N5" s="3">
        <f>L5*'Margin Calculation Parameters'!$B$2/100</f>
        <v>675</v>
      </c>
      <c r="O5" s="3">
        <f>MAX(L5+M5+N5,'Margin Calculation Parameters'!$B$3)</f>
        <v>40000</v>
      </c>
    </row>
    <row r="6" spans="1:15" x14ac:dyDescent="0.25">
      <c r="A6" s="2">
        <f>'Margin Calls'!A6</f>
        <v>44987</v>
      </c>
      <c r="B6" s="3">
        <f>'Margin Calls'!B6</f>
        <v>0</v>
      </c>
      <c r="C6" s="3">
        <f>'Margin Calls'!C6</f>
        <v>0</v>
      </c>
      <c r="D6" s="3">
        <f t="shared" ref="D6:D69" si="0">MAX(0,SUM(B6:C6))</f>
        <v>0</v>
      </c>
      <c r="E6" s="3">
        <f>MAX(ABS(D6-D5),$E$5)</f>
        <v>0</v>
      </c>
      <c r="F6" s="3">
        <f t="shared" ref="F6:F69" si="1">E6^2</f>
        <v>0</v>
      </c>
      <c r="G6" s="3">
        <f>MAX($G$5,SQRT(SUM($F$5:F6)/COUNTA($F$5:F6)))</f>
        <v>1000</v>
      </c>
      <c r="H6" s="3">
        <f t="shared" ref="H6:H69" si="2">G6*2.57583</f>
        <v>2575.83</v>
      </c>
      <c r="I6" s="3">
        <f>MAX($I$5,AVERAGE($D$5:D6))</f>
        <v>3000</v>
      </c>
      <c r="J6" s="6">
        <v>3</v>
      </c>
      <c r="K6" s="3">
        <f t="shared" ref="K6:K69" si="3">I6*J6+H6*SQRT(J6)</f>
        <v>13461.468431660142</v>
      </c>
      <c r="L6" s="3">
        <f t="shared" ref="L6:L69" si="4">ROUNDUP(K6/500,0)*500</f>
        <v>13500</v>
      </c>
      <c r="M6" s="3">
        <f>L6*'Margin Calculation Parameters'!$B$1/100</f>
        <v>3375</v>
      </c>
      <c r="N6" s="3">
        <f>L6*'Margin Calculation Parameters'!$B$2/100</f>
        <v>675</v>
      </c>
      <c r="O6" s="3">
        <f>MAX(L6+M6+N6,'Margin Calculation Parameters'!$B$3)</f>
        <v>40000</v>
      </c>
    </row>
    <row r="7" spans="1:15" x14ac:dyDescent="0.25">
      <c r="A7" s="2">
        <f>'Margin Calls'!A7</f>
        <v>44988</v>
      </c>
      <c r="B7" s="3">
        <f>'Margin Calls'!B7</f>
        <v>0</v>
      </c>
      <c r="C7" s="3">
        <f>'Margin Calls'!C7</f>
        <v>0</v>
      </c>
      <c r="D7" s="3">
        <f t="shared" si="0"/>
        <v>0</v>
      </c>
      <c r="E7" s="3">
        <f t="shared" ref="E7:E70" si="5">MAX(ABS(D7-D6),$E$5)</f>
        <v>0</v>
      </c>
      <c r="F7" s="3">
        <f t="shared" si="1"/>
        <v>0</v>
      </c>
      <c r="G7" s="3">
        <f>MAX($G$5,SQRT(SUM($F$5:F7)/COUNTA($F$5:F7)))</f>
        <v>1000</v>
      </c>
      <c r="H7" s="3">
        <f t="shared" si="2"/>
        <v>2575.83</v>
      </c>
      <c r="I7" s="3">
        <f>MAX($I$5,AVERAGE($D$5:D7))</f>
        <v>3000</v>
      </c>
      <c r="J7" s="6">
        <v>3</v>
      </c>
      <c r="K7" s="3">
        <f t="shared" si="3"/>
        <v>13461.468431660142</v>
      </c>
      <c r="L7" s="3">
        <f t="shared" si="4"/>
        <v>13500</v>
      </c>
      <c r="M7" s="3">
        <f>L7*'Margin Calculation Parameters'!$B$1/100</f>
        <v>3375</v>
      </c>
      <c r="N7" s="3">
        <f>L7*'Margin Calculation Parameters'!$B$2/100</f>
        <v>675</v>
      </c>
      <c r="O7" s="3">
        <f>MAX(L7+M7+N7,'Margin Calculation Parameters'!$B$3)</f>
        <v>40000</v>
      </c>
    </row>
    <row r="8" spans="1:15" x14ac:dyDescent="0.25">
      <c r="A8" s="2">
        <f>'Margin Calls'!A8</f>
        <v>44989</v>
      </c>
      <c r="B8" s="3">
        <f>'Margin Calls'!B8</f>
        <v>0</v>
      </c>
      <c r="C8" s="3">
        <f>'Margin Calls'!C8</f>
        <v>0</v>
      </c>
      <c r="D8" s="3">
        <f t="shared" si="0"/>
        <v>0</v>
      </c>
      <c r="E8" s="3">
        <f t="shared" si="5"/>
        <v>0</v>
      </c>
      <c r="F8" s="3">
        <f t="shared" si="1"/>
        <v>0</v>
      </c>
      <c r="G8" s="3">
        <f>MAX($G$5,SQRT(SUM($F$5:F8)/COUNTA($F$5:F8)))</f>
        <v>1000</v>
      </c>
      <c r="H8" s="3">
        <f t="shared" si="2"/>
        <v>2575.83</v>
      </c>
      <c r="I8" s="3">
        <f>MAX($I$5,AVERAGE($D$5:D8))</f>
        <v>3000</v>
      </c>
      <c r="J8" s="6">
        <v>3</v>
      </c>
      <c r="K8" s="3">
        <f t="shared" si="3"/>
        <v>13461.468431660142</v>
      </c>
      <c r="L8" s="3">
        <f t="shared" si="4"/>
        <v>13500</v>
      </c>
      <c r="M8" s="3">
        <f>L8*'Margin Calculation Parameters'!$B$1/100</f>
        <v>3375</v>
      </c>
      <c r="N8" s="3">
        <f>L8*'Margin Calculation Parameters'!$B$2/100</f>
        <v>675</v>
      </c>
      <c r="O8" s="3">
        <f>MAX(L8+M8+N8,'Margin Calculation Parameters'!$B$3)</f>
        <v>40000</v>
      </c>
    </row>
    <row r="9" spans="1:15" x14ac:dyDescent="0.25">
      <c r="A9" s="2">
        <f>'Margin Calls'!A9</f>
        <v>44990</v>
      </c>
      <c r="B9" s="3">
        <f>'Margin Calls'!B9</f>
        <v>0</v>
      </c>
      <c r="C9" s="3">
        <f>'Margin Calls'!C9</f>
        <v>0</v>
      </c>
      <c r="D9" s="3">
        <f>MAX(0,SUM(B9:C9))</f>
        <v>0</v>
      </c>
      <c r="E9" s="3">
        <f t="shared" si="5"/>
        <v>0</v>
      </c>
      <c r="F9" s="3">
        <f t="shared" si="1"/>
        <v>0</v>
      </c>
      <c r="G9" s="3">
        <f>MAX($G$5,SQRT(SUM($F$5:F9)/COUNTA($F$5:F9)))</f>
        <v>1000</v>
      </c>
      <c r="H9" s="3">
        <f t="shared" si="2"/>
        <v>2575.83</v>
      </c>
      <c r="I9" s="3">
        <f>MAX($I$5,AVERAGE($D$5:D9))</f>
        <v>3000</v>
      </c>
      <c r="J9" s="6">
        <v>3</v>
      </c>
      <c r="K9" s="3">
        <f t="shared" si="3"/>
        <v>13461.468431660142</v>
      </c>
      <c r="L9" s="3">
        <f t="shared" si="4"/>
        <v>13500</v>
      </c>
      <c r="M9" s="3">
        <f>L9*'Margin Calculation Parameters'!$B$1/100</f>
        <v>3375</v>
      </c>
      <c r="N9" s="3">
        <f>L9*'Margin Calculation Parameters'!$B$2/100</f>
        <v>675</v>
      </c>
      <c r="O9" s="3">
        <f>MAX(L9+M9+N9,'Margin Calculation Parameters'!$B$3)</f>
        <v>40000</v>
      </c>
    </row>
    <row r="10" spans="1:15" x14ac:dyDescent="0.25">
      <c r="A10" s="2">
        <f>'Margin Calls'!A10</f>
        <v>44991</v>
      </c>
      <c r="B10" s="3">
        <f>'Margin Calls'!B10</f>
        <v>0</v>
      </c>
      <c r="C10" s="3">
        <f>'Margin Calls'!C10</f>
        <v>0</v>
      </c>
      <c r="D10" s="3">
        <f t="shared" si="0"/>
        <v>0</v>
      </c>
      <c r="E10" s="3">
        <f t="shared" si="5"/>
        <v>0</v>
      </c>
      <c r="F10" s="3">
        <f t="shared" si="1"/>
        <v>0</v>
      </c>
      <c r="G10" s="3">
        <f>MAX($G$5,SQRT(SUM($F$5:F10)/COUNTA($F$5:F10)))</f>
        <v>1000</v>
      </c>
      <c r="H10" s="3">
        <f t="shared" si="2"/>
        <v>2575.83</v>
      </c>
      <c r="I10" s="3">
        <f>MAX($I$5,AVERAGE($D$5:D10))</f>
        <v>3000</v>
      </c>
      <c r="J10" s="6">
        <v>3</v>
      </c>
      <c r="K10" s="3">
        <f t="shared" si="3"/>
        <v>13461.468431660142</v>
      </c>
      <c r="L10" s="3">
        <f t="shared" si="4"/>
        <v>13500</v>
      </c>
      <c r="M10" s="3">
        <f>L10*'Margin Calculation Parameters'!$B$1/100</f>
        <v>3375</v>
      </c>
      <c r="N10" s="3">
        <f>L10*'Margin Calculation Parameters'!$B$2/100</f>
        <v>675</v>
      </c>
      <c r="O10" s="3">
        <f>MAX(L10+M10+N10,'Margin Calculation Parameters'!$B$3)</f>
        <v>40000</v>
      </c>
    </row>
    <row r="11" spans="1:15" x14ac:dyDescent="0.25">
      <c r="A11" s="2">
        <f>'Margin Calls'!A11</f>
        <v>44992</v>
      </c>
      <c r="B11" s="3">
        <f>'Margin Calls'!B11</f>
        <v>0</v>
      </c>
      <c r="C11" s="3">
        <f>'Margin Calls'!C11</f>
        <v>0</v>
      </c>
      <c r="D11" s="3">
        <f t="shared" si="0"/>
        <v>0</v>
      </c>
      <c r="E11" s="3">
        <f t="shared" si="5"/>
        <v>0</v>
      </c>
      <c r="F11" s="3">
        <f t="shared" si="1"/>
        <v>0</v>
      </c>
      <c r="G11" s="3">
        <f>MAX($G$5,SQRT(SUM($F$5:F11)/COUNTA($F$5:F11)))</f>
        <v>1000</v>
      </c>
      <c r="H11" s="3">
        <f t="shared" si="2"/>
        <v>2575.83</v>
      </c>
      <c r="I11" s="3">
        <f>MAX($I$5,AVERAGE($D$5:D11))</f>
        <v>3000</v>
      </c>
      <c r="J11" s="6">
        <v>3</v>
      </c>
      <c r="K11" s="3">
        <f t="shared" si="3"/>
        <v>13461.468431660142</v>
      </c>
      <c r="L11" s="3">
        <f t="shared" si="4"/>
        <v>13500</v>
      </c>
      <c r="M11" s="3">
        <f>L11*'Margin Calculation Parameters'!$B$1/100</f>
        <v>3375</v>
      </c>
      <c r="N11" s="3">
        <f>L11*'Margin Calculation Parameters'!$B$2/100</f>
        <v>675</v>
      </c>
      <c r="O11" s="3">
        <f>MAX(L11+M11+N11,'Margin Calculation Parameters'!$B$3)</f>
        <v>40000</v>
      </c>
    </row>
    <row r="12" spans="1:15" x14ac:dyDescent="0.25">
      <c r="A12" s="2">
        <f>'Margin Calls'!A12</f>
        <v>44993</v>
      </c>
      <c r="B12" s="3">
        <f>'Margin Calls'!B12</f>
        <v>0</v>
      </c>
      <c r="C12" s="3">
        <f>'Margin Calls'!C12</f>
        <v>0</v>
      </c>
      <c r="D12" s="3">
        <f t="shared" si="0"/>
        <v>0</v>
      </c>
      <c r="E12" s="3">
        <f t="shared" si="5"/>
        <v>0</v>
      </c>
      <c r="F12" s="3">
        <f t="shared" si="1"/>
        <v>0</v>
      </c>
      <c r="G12" s="3">
        <f>MAX($G$5,SQRT(SUM($F$5:F12)/COUNTA($F$5:F12)))</f>
        <v>1000</v>
      </c>
      <c r="H12" s="3">
        <f t="shared" si="2"/>
        <v>2575.83</v>
      </c>
      <c r="I12" s="3">
        <f>MAX($I$5,AVERAGE($D$5:D12))</f>
        <v>3000</v>
      </c>
      <c r="J12" s="6">
        <v>3</v>
      </c>
      <c r="K12" s="3">
        <f t="shared" si="3"/>
        <v>13461.468431660142</v>
      </c>
      <c r="L12" s="3">
        <f t="shared" si="4"/>
        <v>13500</v>
      </c>
      <c r="M12" s="3">
        <f>L12*'Margin Calculation Parameters'!$B$1/100</f>
        <v>3375</v>
      </c>
      <c r="N12" s="3">
        <f>L12*'Margin Calculation Parameters'!$B$2/100</f>
        <v>675</v>
      </c>
      <c r="O12" s="3">
        <f>MAX(L12+M12+N12,'Margin Calculation Parameters'!$B$3)</f>
        <v>40000</v>
      </c>
    </row>
    <row r="13" spans="1:15" x14ac:dyDescent="0.25">
      <c r="A13" s="2">
        <f>'Margin Calls'!A13</f>
        <v>44994</v>
      </c>
      <c r="B13" s="3">
        <f>'Margin Calls'!B13</f>
        <v>0</v>
      </c>
      <c r="C13" s="3">
        <f>'Margin Calls'!C13</f>
        <v>0</v>
      </c>
      <c r="D13" s="3">
        <f t="shared" si="0"/>
        <v>0</v>
      </c>
      <c r="E13" s="3">
        <f t="shared" si="5"/>
        <v>0</v>
      </c>
      <c r="F13" s="3">
        <f t="shared" si="1"/>
        <v>0</v>
      </c>
      <c r="G13" s="3">
        <f>MAX($G$5,SQRT(SUM($F$5:F13)/COUNTA($F$5:F13)))</f>
        <v>1000</v>
      </c>
      <c r="H13" s="3">
        <f t="shared" si="2"/>
        <v>2575.83</v>
      </c>
      <c r="I13" s="3">
        <f>MAX($I$5,AVERAGE($D$5:D13))</f>
        <v>3000</v>
      </c>
      <c r="J13" s="6">
        <v>3</v>
      </c>
      <c r="K13" s="3">
        <f t="shared" si="3"/>
        <v>13461.468431660142</v>
      </c>
      <c r="L13" s="3">
        <f t="shared" si="4"/>
        <v>13500</v>
      </c>
      <c r="M13" s="3">
        <f>L13*'Margin Calculation Parameters'!$B$1/100</f>
        <v>3375</v>
      </c>
      <c r="N13" s="3">
        <f>L13*'Margin Calculation Parameters'!$B$2/100</f>
        <v>675</v>
      </c>
      <c r="O13" s="3">
        <f>MAX(L13+M13+N13,'Margin Calculation Parameters'!$B$3)</f>
        <v>40000</v>
      </c>
    </row>
    <row r="14" spans="1:15" x14ac:dyDescent="0.25">
      <c r="A14" s="2">
        <f>'Margin Calls'!A14</f>
        <v>44995</v>
      </c>
      <c r="B14" s="3">
        <f>'Margin Calls'!B14</f>
        <v>0</v>
      </c>
      <c r="C14" s="3">
        <f>'Margin Calls'!C14</f>
        <v>0</v>
      </c>
      <c r="D14" s="3">
        <f t="shared" si="0"/>
        <v>0</v>
      </c>
      <c r="E14" s="3">
        <f t="shared" si="5"/>
        <v>0</v>
      </c>
      <c r="F14" s="3">
        <f t="shared" si="1"/>
        <v>0</v>
      </c>
      <c r="G14" s="3">
        <f>MAX($G$5,SQRT(SUM($F$5:F14)/COUNTA($F$5:F14)))</f>
        <v>1000</v>
      </c>
      <c r="H14" s="3">
        <f t="shared" si="2"/>
        <v>2575.83</v>
      </c>
      <c r="I14" s="3">
        <f>MAX($I$5,AVERAGE($D$5:D14))</f>
        <v>3000</v>
      </c>
      <c r="J14" s="6">
        <v>3</v>
      </c>
      <c r="K14" s="3">
        <f t="shared" si="3"/>
        <v>13461.468431660142</v>
      </c>
      <c r="L14" s="3">
        <f t="shared" si="4"/>
        <v>13500</v>
      </c>
      <c r="M14" s="3">
        <f>L14*'Margin Calculation Parameters'!$B$1/100</f>
        <v>3375</v>
      </c>
      <c r="N14" s="3">
        <f>L14*'Margin Calculation Parameters'!$B$2/100</f>
        <v>675</v>
      </c>
      <c r="O14" s="3">
        <f>MAX(L14+M14+N14,'Margin Calculation Parameters'!$B$3)</f>
        <v>40000</v>
      </c>
    </row>
    <row r="15" spans="1:15" x14ac:dyDescent="0.25">
      <c r="A15" s="2">
        <f>'Margin Calls'!A15</f>
        <v>44996</v>
      </c>
      <c r="B15" s="3">
        <f>'Margin Calls'!B15</f>
        <v>0</v>
      </c>
      <c r="C15" s="3">
        <f>'Margin Calls'!C15</f>
        <v>0</v>
      </c>
      <c r="D15" s="3">
        <f t="shared" si="0"/>
        <v>0</v>
      </c>
      <c r="E15" s="3">
        <f t="shared" si="5"/>
        <v>0</v>
      </c>
      <c r="F15" s="3">
        <f t="shared" si="1"/>
        <v>0</v>
      </c>
      <c r="G15" s="3">
        <f>MAX($G$5,SQRT(SUM($F$5:F15)/COUNTA($F$5:F15)))</f>
        <v>1000</v>
      </c>
      <c r="H15" s="3">
        <f t="shared" si="2"/>
        <v>2575.83</v>
      </c>
      <c r="I15" s="3">
        <f>MAX($I$5,AVERAGE($D$5:D15))</f>
        <v>3000</v>
      </c>
      <c r="J15" s="6">
        <v>3</v>
      </c>
      <c r="K15" s="3">
        <f t="shared" si="3"/>
        <v>13461.468431660142</v>
      </c>
      <c r="L15" s="3">
        <f t="shared" si="4"/>
        <v>13500</v>
      </c>
      <c r="M15" s="3">
        <f>L15*'Margin Calculation Parameters'!$B$1/100</f>
        <v>3375</v>
      </c>
      <c r="N15" s="3">
        <f>L15*'Margin Calculation Parameters'!$B$2/100</f>
        <v>675</v>
      </c>
      <c r="O15" s="3">
        <f>MAX(L15+M15+N15,'Margin Calculation Parameters'!$B$3)</f>
        <v>40000</v>
      </c>
    </row>
    <row r="16" spans="1:15" x14ac:dyDescent="0.25">
      <c r="A16" s="2">
        <f>'Margin Calls'!A16</f>
        <v>44997</v>
      </c>
      <c r="B16" s="3">
        <f>'Margin Calls'!B16</f>
        <v>0</v>
      </c>
      <c r="C16" s="3">
        <f>'Margin Calls'!C16</f>
        <v>0</v>
      </c>
      <c r="D16" s="3">
        <f t="shared" si="0"/>
        <v>0</v>
      </c>
      <c r="E16" s="3">
        <f t="shared" si="5"/>
        <v>0</v>
      </c>
      <c r="F16" s="3">
        <f t="shared" si="1"/>
        <v>0</v>
      </c>
      <c r="G16" s="3">
        <f>MAX($G$5,SQRT(SUM($F$5:F16)/COUNTA($F$5:F16)))</f>
        <v>1000</v>
      </c>
      <c r="H16" s="3">
        <f t="shared" si="2"/>
        <v>2575.83</v>
      </c>
      <c r="I16" s="3">
        <f>MAX($I$5,AVERAGE($D$5:D16))</f>
        <v>3000</v>
      </c>
      <c r="J16" s="6">
        <v>3</v>
      </c>
      <c r="K16" s="3">
        <f t="shared" si="3"/>
        <v>13461.468431660142</v>
      </c>
      <c r="L16" s="3">
        <f t="shared" si="4"/>
        <v>13500</v>
      </c>
      <c r="M16" s="3">
        <f>L16*'Margin Calculation Parameters'!$B$1/100</f>
        <v>3375</v>
      </c>
      <c r="N16" s="3">
        <f>L16*'Margin Calculation Parameters'!$B$2/100</f>
        <v>675</v>
      </c>
      <c r="O16" s="3">
        <f>MAX(L16+M16+N16,'Margin Calculation Parameters'!$B$3)</f>
        <v>40000</v>
      </c>
    </row>
    <row r="17" spans="1:15" x14ac:dyDescent="0.25">
      <c r="A17" s="2">
        <f>'Margin Calls'!A17</f>
        <v>44998</v>
      </c>
      <c r="B17" s="3">
        <f>'Margin Calls'!B17</f>
        <v>0</v>
      </c>
      <c r="C17" s="3">
        <f>'Margin Calls'!C17</f>
        <v>0</v>
      </c>
      <c r="D17" s="3">
        <f t="shared" si="0"/>
        <v>0</v>
      </c>
      <c r="E17" s="3">
        <f t="shared" si="5"/>
        <v>0</v>
      </c>
      <c r="F17" s="3">
        <f t="shared" si="1"/>
        <v>0</v>
      </c>
      <c r="G17" s="3">
        <f>MAX($G$5,SQRT(SUM($F$5:F17)/COUNTA($F$5:F17)))</f>
        <v>1000</v>
      </c>
      <c r="H17" s="3">
        <f t="shared" si="2"/>
        <v>2575.83</v>
      </c>
      <c r="I17" s="3">
        <f>MAX($I$5,AVERAGE($D$5:D17))</f>
        <v>3000</v>
      </c>
      <c r="J17" s="6">
        <v>3</v>
      </c>
      <c r="K17" s="3">
        <f t="shared" si="3"/>
        <v>13461.468431660142</v>
      </c>
      <c r="L17" s="3">
        <f t="shared" si="4"/>
        <v>13500</v>
      </c>
      <c r="M17" s="3">
        <f>L17*'Margin Calculation Parameters'!$B$1/100</f>
        <v>3375</v>
      </c>
      <c r="N17" s="3">
        <f>L17*'Margin Calculation Parameters'!$B$2/100</f>
        <v>675</v>
      </c>
      <c r="O17" s="3">
        <f>MAX(L17+M17+N17,'Margin Calculation Parameters'!$B$3)</f>
        <v>40000</v>
      </c>
    </row>
    <row r="18" spans="1:15" x14ac:dyDescent="0.25">
      <c r="A18" s="2">
        <f>'Margin Calls'!A18</f>
        <v>44999</v>
      </c>
      <c r="B18" s="3">
        <f>'Margin Calls'!B18</f>
        <v>0</v>
      </c>
      <c r="C18" s="3">
        <f>'Margin Calls'!C18</f>
        <v>0</v>
      </c>
      <c r="D18" s="3">
        <f t="shared" si="0"/>
        <v>0</v>
      </c>
      <c r="E18" s="3">
        <f t="shared" si="5"/>
        <v>0</v>
      </c>
      <c r="F18" s="3">
        <f t="shared" si="1"/>
        <v>0</v>
      </c>
      <c r="G18" s="3">
        <f>MAX($G$5,SQRT(SUM($F$5:F18)/COUNTA($F$5:F18)))</f>
        <v>1000</v>
      </c>
      <c r="H18" s="3">
        <f t="shared" si="2"/>
        <v>2575.83</v>
      </c>
      <c r="I18" s="3">
        <f>MAX($I$5,AVERAGE($D$5:D18))</f>
        <v>3000</v>
      </c>
      <c r="J18" s="6">
        <v>3</v>
      </c>
      <c r="K18" s="3">
        <f t="shared" si="3"/>
        <v>13461.468431660142</v>
      </c>
      <c r="L18" s="3">
        <f t="shared" si="4"/>
        <v>13500</v>
      </c>
      <c r="M18" s="3">
        <f>L18*'Margin Calculation Parameters'!$B$1/100</f>
        <v>3375</v>
      </c>
      <c r="N18" s="3">
        <f>L18*'Margin Calculation Parameters'!$B$2/100</f>
        <v>675</v>
      </c>
      <c r="O18" s="3">
        <f>MAX(L18+M18+N18,'Margin Calculation Parameters'!$B$3)</f>
        <v>40000</v>
      </c>
    </row>
    <row r="19" spans="1:15" x14ac:dyDescent="0.25">
      <c r="A19" s="2">
        <f>'Margin Calls'!A19</f>
        <v>45000</v>
      </c>
      <c r="B19" s="3">
        <f>'Margin Calls'!B19</f>
        <v>0</v>
      </c>
      <c r="C19" s="3">
        <f>'Margin Calls'!C19</f>
        <v>0</v>
      </c>
      <c r="D19" s="3">
        <f t="shared" si="0"/>
        <v>0</v>
      </c>
      <c r="E19" s="3">
        <f t="shared" si="5"/>
        <v>0</v>
      </c>
      <c r="F19" s="3">
        <f t="shared" si="1"/>
        <v>0</v>
      </c>
      <c r="G19" s="3">
        <f>MAX($G$5,SQRT(SUM($F$5:F19)/COUNTA($F$5:F19)))</f>
        <v>1000</v>
      </c>
      <c r="H19" s="3">
        <f t="shared" si="2"/>
        <v>2575.83</v>
      </c>
      <c r="I19" s="3">
        <f>MAX($I$5,AVERAGE($D$5:D19))</f>
        <v>3000</v>
      </c>
      <c r="J19" s="6">
        <v>3</v>
      </c>
      <c r="K19" s="3">
        <f t="shared" si="3"/>
        <v>13461.468431660142</v>
      </c>
      <c r="L19" s="3">
        <f t="shared" si="4"/>
        <v>13500</v>
      </c>
      <c r="M19" s="3">
        <f>L19*'Margin Calculation Parameters'!$B$1/100</f>
        <v>3375</v>
      </c>
      <c r="N19" s="3">
        <f>L19*'Margin Calculation Parameters'!$B$2/100</f>
        <v>675</v>
      </c>
      <c r="O19" s="3">
        <f>MAX(L19+M19+N19,'Margin Calculation Parameters'!$B$3)</f>
        <v>40000</v>
      </c>
    </row>
    <row r="20" spans="1:15" x14ac:dyDescent="0.25">
      <c r="A20" s="2">
        <f>'Margin Calls'!A20</f>
        <v>45001</v>
      </c>
      <c r="B20" s="3">
        <f>'Margin Calls'!B20</f>
        <v>0</v>
      </c>
      <c r="C20" s="3">
        <f>'Margin Calls'!C20</f>
        <v>0</v>
      </c>
      <c r="D20" s="3">
        <f t="shared" si="0"/>
        <v>0</v>
      </c>
      <c r="E20" s="3">
        <f t="shared" si="5"/>
        <v>0</v>
      </c>
      <c r="F20" s="3">
        <f t="shared" si="1"/>
        <v>0</v>
      </c>
      <c r="G20" s="3">
        <f>MAX($G$5,SQRT(SUM($F$5:F20)/COUNTA($F$5:F20)))</f>
        <v>1000</v>
      </c>
      <c r="H20" s="3">
        <f t="shared" si="2"/>
        <v>2575.83</v>
      </c>
      <c r="I20" s="3">
        <f>MAX($I$5,AVERAGE($D$5:D20))</f>
        <v>3000</v>
      </c>
      <c r="J20" s="6">
        <v>3</v>
      </c>
      <c r="K20" s="3">
        <f t="shared" si="3"/>
        <v>13461.468431660142</v>
      </c>
      <c r="L20" s="3">
        <f t="shared" si="4"/>
        <v>13500</v>
      </c>
      <c r="M20" s="3">
        <f>L20*'Margin Calculation Parameters'!$B$1/100</f>
        <v>3375</v>
      </c>
      <c r="N20" s="3">
        <f>L20*'Margin Calculation Parameters'!$B$2/100</f>
        <v>675</v>
      </c>
      <c r="O20" s="3">
        <f>MAX(L20+M20+N20,'Margin Calculation Parameters'!$B$3)</f>
        <v>40000</v>
      </c>
    </row>
    <row r="21" spans="1:15" x14ac:dyDescent="0.25">
      <c r="A21" s="2">
        <f>'Margin Calls'!A21</f>
        <v>45002</v>
      </c>
      <c r="B21" s="3">
        <f>'Margin Calls'!B21</f>
        <v>0</v>
      </c>
      <c r="C21" s="3">
        <f>'Margin Calls'!C21</f>
        <v>0</v>
      </c>
      <c r="D21" s="3">
        <f t="shared" si="0"/>
        <v>0</v>
      </c>
      <c r="E21" s="3">
        <f t="shared" si="5"/>
        <v>0</v>
      </c>
      <c r="F21" s="3">
        <f t="shared" si="1"/>
        <v>0</v>
      </c>
      <c r="G21" s="3">
        <f>MAX($G$5,SQRT(SUM($F$5:F21)/COUNTA($F$5:F21)))</f>
        <v>1000</v>
      </c>
      <c r="H21" s="3">
        <f t="shared" si="2"/>
        <v>2575.83</v>
      </c>
      <c r="I21" s="3">
        <f>MAX($I$5,AVERAGE($D$5:D21))</f>
        <v>3000</v>
      </c>
      <c r="J21" s="6">
        <v>3</v>
      </c>
      <c r="K21" s="3">
        <f t="shared" si="3"/>
        <v>13461.468431660142</v>
      </c>
      <c r="L21" s="3">
        <f t="shared" si="4"/>
        <v>13500</v>
      </c>
      <c r="M21" s="3">
        <f>L21*'Margin Calculation Parameters'!$B$1/100</f>
        <v>3375</v>
      </c>
      <c r="N21" s="3">
        <f>L21*'Margin Calculation Parameters'!$B$2/100</f>
        <v>675</v>
      </c>
      <c r="O21" s="3">
        <f>MAX(L21+M21+N21,'Margin Calculation Parameters'!$B$3)</f>
        <v>40000</v>
      </c>
    </row>
    <row r="22" spans="1:15" x14ac:dyDescent="0.25">
      <c r="A22" s="2">
        <f>'Margin Calls'!A22</f>
        <v>45003</v>
      </c>
      <c r="B22" s="3">
        <f>'Margin Calls'!B22</f>
        <v>0</v>
      </c>
      <c r="C22" s="3">
        <f>'Margin Calls'!C22</f>
        <v>0</v>
      </c>
      <c r="D22" s="3">
        <f t="shared" si="0"/>
        <v>0</v>
      </c>
      <c r="E22" s="3">
        <f t="shared" si="5"/>
        <v>0</v>
      </c>
      <c r="F22" s="3">
        <f t="shared" si="1"/>
        <v>0</v>
      </c>
      <c r="G22" s="3">
        <f>MAX($G$5,SQRT(SUM($F$5:F22)/COUNTA($F$5:F22)))</f>
        <v>1000</v>
      </c>
      <c r="H22" s="3">
        <f t="shared" si="2"/>
        <v>2575.83</v>
      </c>
      <c r="I22" s="3">
        <f>MAX($I$5,AVERAGE($D$5:D22))</f>
        <v>3000</v>
      </c>
      <c r="J22" s="6">
        <v>3</v>
      </c>
      <c r="K22" s="3">
        <f t="shared" si="3"/>
        <v>13461.468431660142</v>
      </c>
      <c r="L22" s="3">
        <f t="shared" si="4"/>
        <v>13500</v>
      </c>
      <c r="M22" s="3">
        <f>L22*'Margin Calculation Parameters'!$B$1/100</f>
        <v>3375</v>
      </c>
      <c r="N22" s="3">
        <f>L22*'Margin Calculation Parameters'!$B$2/100</f>
        <v>675</v>
      </c>
      <c r="O22" s="3">
        <f>MAX(L22+M22+N22,'Margin Calculation Parameters'!$B$3)</f>
        <v>40000</v>
      </c>
    </row>
    <row r="23" spans="1:15" x14ac:dyDescent="0.25">
      <c r="A23" s="2">
        <f>'Margin Calls'!A23</f>
        <v>45004</v>
      </c>
      <c r="B23" s="3">
        <f>'Margin Calls'!B23</f>
        <v>0</v>
      </c>
      <c r="C23" s="3">
        <f>'Margin Calls'!C23</f>
        <v>0</v>
      </c>
      <c r="D23" s="3">
        <f t="shared" si="0"/>
        <v>0</v>
      </c>
      <c r="E23" s="3">
        <f t="shared" si="5"/>
        <v>0</v>
      </c>
      <c r="F23" s="3">
        <f t="shared" si="1"/>
        <v>0</v>
      </c>
      <c r="G23" s="3">
        <f>MAX($G$5,SQRT(SUM($F$5:F23)/COUNTA($F$5:F23)))</f>
        <v>1000</v>
      </c>
      <c r="H23" s="3">
        <f t="shared" si="2"/>
        <v>2575.83</v>
      </c>
      <c r="I23" s="3">
        <f>MAX($I$5,AVERAGE($D$5:D23))</f>
        <v>3000</v>
      </c>
      <c r="J23" s="6">
        <v>3</v>
      </c>
      <c r="K23" s="3">
        <f t="shared" si="3"/>
        <v>13461.468431660142</v>
      </c>
      <c r="L23" s="3">
        <f t="shared" si="4"/>
        <v>13500</v>
      </c>
      <c r="M23" s="3">
        <f>L23*'Margin Calculation Parameters'!$B$1/100</f>
        <v>3375</v>
      </c>
      <c r="N23" s="3">
        <f>L23*'Margin Calculation Parameters'!$B$2/100</f>
        <v>675</v>
      </c>
      <c r="O23" s="3">
        <f>MAX(L23+M23+N23,'Margin Calculation Parameters'!$B$3)</f>
        <v>40000</v>
      </c>
    </row>
    <row r="24" spans="1:15" x14ac:dyDescent="0.25">
      <c r="A24" s="2">
        <f>'Margin Calls'!A24</f>
        <v>45005</v>
      </c>
      <c r="B24" s="3">
        <f>'Margin Calls'!B24</f>
        <v>0</v>
      </c>
      <c r="C24" s="3">
        <f>'Margin Calls'!C24</f>
        <v>0</v>
      </c>
      <c r="D24" s="3">
        <f t="shared" si="0"/>
        <v>0</v>
      </c>
      <c r="E24" s="3">
        <f t="shared" si="5"/>
        <v>0</v>
      </c>
      <c r="F24" s="3">
        <f t="shared" si="1"/>
        <v>0</v>
      </c>
      <c r="G24" s="3">
        <f>MAX($G$5,SQRT(SUM($F$5:F24)/COUNTA($F$5:F24)))</f>
        <v>1000</v>
      </c>
      <c r="H24" s="3">
        <f t="shared" si="2"/>
        <v>2575.83</v>
      </c>
      <c r="I24" s="3">
        <f>MAX($I$5,AVERAGE($D$5:D24))</f>
        <v>3000</v>
      </c>
      <c r="J24" s="6">
        <v>3</v>
      </c>
      <c r="K24" s="3">
        <f t="shared" si="3"/>
        <v>13461.468431660142</v>
      </c>
      <c r="L24" s="3">
        <f t="shared" si="4"/>
        <v>13500</v>
      </c>
      <c r="M24" s="3">
        <f>L24*'Margin Calculation Parameters'!$B$1/100</f>
        <v>3375</v>
      </c>
      <c r="N24" s="3">
        <f>L24*'Margin Calculation Parameters'!$B$2/100</f>
        <v>675</v>
      </c>
      <c r="O24" s="3">
        <f>MAX(L24+M24+N24,'Margin Calculation Parameters'!$B$3)</f>
        <v>40000</v>
      </c>
    </row>
    <row r="25" spans="1:15" x14ac:dyDescent="0.25">
      <c r="A25" s="2">
        <f>'Margin Calls'!A25</f>
        <v>45006</v>
      </c>
      <c r="B25" s="3">
        <f>'Margin Calls'!B25</f>
        <v>0</v>
      </c>
      <c r="C25" s="3">
        <f>'Margin Calls'!C25</f>
        <v>0</v>
      </c>
      <c r="D25" s="3">
        <f t="shared" si="0"/>
        <v>0</v>
      </c>
      <c r="E25" s="3">
        <f t="shared" si="5"/>
        <v>0</v>
      </c>
      <c r="F25" s="3">
        <f t="shared" si="1"/>
        <v>0</v>
      </c>
      <c r="G25" s="3">
        <f>MAX($G$5,SQRT(SUM($F$5:F25)/COUNTA($F$5:F25)))</f>
        <v>1000</v>
      </c>
      <c r="H25" s="3">
        <f t="shared" si="2"/>
        <v>2575.83</v>
      </c>
      <c r="I25" s="3">
        <f>MAX($I$5,AVERAGE($D$5:D25))</f>
        <v>3000</v>
      </c>
      <c r="J25" s="6">
        <v>3</v>
      </c>
      <c r="K25" s="3">
        <f t="shared" si="3"/>
        <v>13461.468431660142</v>
      </c>
      <c r="L25" s="3">
        <f t="shared" si="4"/>
        <v>13500</v>
      </c>
      <c r="M25" s="3">
        <f>L25*'Margin Calculation Parameters'!$B$1/100</f>
        <v>3375</v>
      </c>
      <c r="N25" s="3">
        <f>L25*'Margin Calculation Parameters'!$B$2/100</f>
        <v>675</v>
      </c>
      <c r="O25" s="3">
        <f>MAX(L25+M25+N25,'Margin Calculation Parameters'!$B$3)</f>
        <v>40000</v>
      </c>
    </row>
    <row r="26" spans="1:15" x14ac:dyDescent="0.25">
      <c r="A26" s="2">
        <f>'Margin Calls'!A26</f>
        <v>45007</v>
      </c>
      <c r="B26" s="3">
        <f>'Margin Calls'!B26</f>
        <v>0</v>
      </c>
      <c r="C26" s="3">
        <f>'Margin Calls'!C26</f>
        <v>0</v>
      </c>
      <c r="D26" s="3">
        <f t="shared" si="0"/>
        <v>0</v>
      </c>
      <c r="E26" s="3">
        <f t="shared" si="5"/>
        <v>0</v>
      </c>
      <c r="F26" s="3">
        <f t="shared" si="1"/>
        <v>0</v>
      </c>
      <c r="G26" s="3">
        <f>MAX($G$5,SQRT(SUM($F$5:F26)/COUNTA($F$5:F26)))</f>
        <v>1000</v>
      </c>
      <c r="H26" s="3">
        <f t="shared" si="2"/>
        <v>2575.83</v>
      </c>
      <c r="I26" s="3">
        <f>MAX($I$5,AVERAGE($D$5:D26))</f>
        <v>3000</v>
      </c>
      <c r="J26" s="6">
        <v>3</v>
      </c>
      <c r="K26" s="3">
        <f t="shared" si="3"/>
        <v>13461.468431660142</v>
      </c>
      <c r="L26" s="3">
        <f t="shared" si="4"/>
        <v>13500</v>
      </c>
      <c r="M26" s="3">
        <f>L26*'Margin Calculation Parameters'!$B$1/100</f>
        <v>3375</v>
      </c>
      <c r="N26" s="3">
        <f>L26*'Margin Calculation Parameters'!$B$2/100</f>
        <v>675</v>
      </c>
      <c r="O26" s="3">
        <f>MAX(L26+M26+N26,'Margin Calculation Parameters'!$B$3)</f>
        <v>40000</v>
      </c>
    </row>
    <row r="27" spans="1:15" x14ac:dyDescent="0.25">
      <c r="A27" s="2">
        <f>'Margin Calls'!A27</f>
        <v>45008</v>
      </c>
      <c r="B27" s="3">
        <f>'Margin Calls'!B27</f>
        <v>0</v>
      </c>
      <c r="C27" s="3">
        <f>'Margin Calls'!C27</f>
        <v>0</v>
      </c>
      <c r="D27" s="3">
        <f t="shared" si="0"/>
        <v>0</v>
      </c>
      <c r="E27" s="3">
        <f t="shared" si="5"/>
        <v>0</v>
      </c>
      <c r="F27" s="3">
        <f t="shared" si="1"/>
        <v>0</v>
      </c>
      <c r="G27" s="3">
        <f>MAX($G$5,SQRT(SUM($F$5:F27)/COUNTA($F$5:F27)))</f>
        <v>1000</v>
      </c>
      <c r="H27" s="3">
        <f t="shared" si="2"/>
        <v>2575.83</v>
      </c>
      <c r="I27" s="3">
        <f>MAX($I$5,AVERAGE($D$5:D27))</f>
        <v>3000</v>
      </c>
      <c r="J27" s="6">
        <v>3</v>
      </c>
      <c r="K27" s="3">
        <f t="shared" si="3"/>
        <v>13461.468431660142</v>
      </c>
      <c r="L27" s="3">
        <f t="shared" si="4"/>
        <v>13500</v>
      </c>
      <c r="M27" s="3">
        <f>L27*'Margin Calculation Parameters'!$B$1/100</f>
        <v>3375</v>
      </c>
      <c r="N27" s="3">
        <f>L27*'Margin Calculation Parameters'!$B$2/100</f>
        <v>675</v>
      </c>
      <c r="O27" s="3">
        <f>MAX(L27+M27+N27,'Margin Calculation Parameters'!$B$3)</f>
        <v>40000</v>
      </c>
    </row>
    <row r="28" spans="1:15" x14ac:dyDescent="0.25">
      <c r="A28" s="2">
        <f>'Margin Calls'!A28</f>
        <v>45009</v>
      </c>
      <c r="B28" s="3">
        <f>'Margin Calls'!B28</f>
        <v>0</v>
      </c>
      <c r="C28" s="3">
        <f>'Margin Calls'!C28</f>
        <v>0</v>
      </c>
      <c r="D28" s="3">
        <f t="shared" si="0"/>
        <v>0</v>
      </c>
      <c r="E28" s="3">
        <f t="shared" si="5"/>
        <v>0</v>
      </c>
      <c r="F28" s="3">
        <f t="shared" si="1"/>
        <v>0</v>
      </c>
      <c r="G28" s="3">
        <f>MAX($G$5,SQRT(SUM($F$5:F28)/COUNTA($F$5:F28)))</f>
        <v>1000</v>
      </c>
      <c r="H28" s="3">
        <f t="shared" si="2"/>
        <v>2575.83</v>
      </c>
      <c r="I28" s="3">
        <f>MAX($I$5,AVERAGE($D$5:D28))</f>
        <v>3000</v>
      </c>
      <c r="J28" s="6">
        <v>3</v>
      </c>
      <c r="K28" s="3">
        <f t="shared" si="3"/>
        <v>13461.468431660142</v>
      </c>
      <c r="L28" s="3">
        <f t="shared" si="4"/>
        <v>13500</v>
      </c>
      <c r="M28" s="3">
        <f>L28*'Margin Calculation Parameters'!$B$1/100</f>
        <v>3375</v>
      </c>
      <c r="N28" s="3">
        <f>L28*'Margin Calculation Parameters'!$B$2/100</f>
        <v>675</v>
      </c>
      <c r="O28" s="3">
        <f>MAX(L28+M28+N28,'Margin Calculation Parameters'!$B$3)</f>
        <v>40000</v>
      </c>
    </row>
    <row r="29" spans="1:15" x14ac:dyDescent="0.25">
      <c r="A29" s="2">
        <f>'Margin Calls'!A29</f>
        <v>45010</v>
      </c>
      <c r="B29" s="3">
        <f>'Margin Calls'!B29</f>
        <v>0</v>
      </c>
      <c r="C29" s="3">
        <f>'Margin Calls'!C29</f>
        <v>0</v>
      </c>
      <c r="D29" s="3">
        <f t="shared" si="0"/>
        <v>0</v>
      </c>
      <c r="E29" s="3">
        <f t="shared" si="5"/>
        <v>0</v>
      </c>
      <c r="F29" s="3">
        <f t="shared" si="1"/>
        <v>0</v>
      </c>
      <c r="G29" s="3">
        <f>MAX($G$5,SQRT(SUM($F$5:F29)/COUNTA($F$5:F29)))</f>
        <v>1000</v>
      </c>
      <c r="H29" s="3">
        <f t="shared" si="2"/>
        <v>2575.83</v>
      </c>
      <c r="I29" s="3">
        <f>MAX($I$5,AVERAGE($D$5:D29))</f>
        <v>3000</v>
      </c>
      <c r="J29" s="6">
        <v>3</v>
      </c>
      <c r="K29" s="3">
        <f t="shared" si="3"/>
        <v>13461.468431660142</v>
      </c>
      <c r="L29" s="3">
        <f t="shared" si="4"/>
        <v>13500</v>
      </c>
      <c r="M29" s="3">
        <f>L29*'Margin Calculation Parameters'!$B$1/100</f>
        <v>3375</v>
      </c>
      <c r="N29" s="3">
        <f>L29*'Margin Calculation Parameters'!$B$2/100</f>
        <v>675</v>
      </c>
      <c r="O29" s="3">
        <f>MAX(L29+M29+N29,'Margin Calculation Parameters'!$B$3)</f>
        <v>40000</v>
      </c>
    </row>
    <row r="30" spans="1:15" x14ac:dyDescent="0.25">
      <c r="A30" s="2">
        <f>'Margin Calls'!A30</f>
        <v>45011</v>
      </c>
      <c r="B30" s="3">
        <f>'Margin Calls'!B30</f>
        <v>0</v>
      </c>
      <c r="C30" s="3">
        <f>'Margin Calls'!C30</f>
        <v>0</v>
      </c>
      <c r="D30" s="3">
        <f t="shared" si="0"/>
        <v>0</v>
      </c>
      <c r="E30" s="3">
        <f t="shared" si="5"/>
        <v>0</v>
      </c>
      <c r="F30" s="3">
        <f t="shared" si="1"/>
        <v>0</v>
      </c>
      <c r="G30" s="3">
        <f>MAX($G$5,SQRT(SUM($F$5:F30)/COUNTA($F$5:F30)))</f>
        <v>1000</v>
      </c>
      <c r="H30" s="3">
        <f t="shared" si="2"/>
        <v>2575.83</v>
      </c>
      <c r="I30" s="3">
        <f>MAX($I$5,AVERAGE($D$5:D30))</f>
        <v>3000</v>
      </c>
      <c r="J30" s="6">
        <v>3</v>
      </c>
      <c r="K30" s="3">
        <f t="shared" si="3"/>
        <v>13461.468431660142</v>
      </c>
      <c r="L30" s="3">
        <f t="shared" si="4"/>
        <v>13500</v>
      </c>
      <c r="M30" s="3">
        <f>L30*'Margin Calculation Parameters'!$B$1/100</f>
        <v>3375</v>
      </c>
      <c r="N30" s="3">
        <f>L30*'Margin Calculation Parameters'!$B$2/100</f>
        <v>675</v>
      </c>
      <c r="O30" s="3">
        <f>MAX(L30+M30+N30,'Margin Calculation Parameters'!$B$3)</f>
        <v>40000</v>
      </c>
    </row>
    <row r="31" spans="1:15" x14ac:dyDescent="0.25">
      <c r="A31" s="2">
        <f>'Margin Calls'!A31</f>
        <v>45012</v>
      </c>
      <c r="B31" s="3">
        <f>'Margin Calls'!B31</f>
        <v>0</v>
      </c>
      <c r="C31" s="3">
        <f>'Margin Calls'!C31</f>
        <v>0</v>
      </c>
      <c r="D31" s="3">
        <f t="shared" si="0"/>
        <v>0</v>
      </c>
      <c r="E31" s="3">
        <f t="shared" si="5"/>
        <v>0</v>
      </c>
      <c r="F31" s="3">
        <f t="shared" si="1"/>
        <v>0</v>
      </c>
      <c r="G31" s="3">
        <f>MAX($G$5,SQRT(SUM($F$5:F31)/COUNTA($F$5:F31)))</f>
        <v>1000</v>
      </c>
      <c r="H31" s="3">
        <f t="shared" si="2"/>
        <v>2575.83</v>
      </c>
      <c r="I31" s="3">
        <f>MAX($I$5,AVERAGE($D$5:D31))</f>
        <v>3000</v>
      </c>
      <c r="J31" s="6">
        <v>3</v>
      </c>
      <c r="K31" s="3">
        <f t="shared" si="3"/>
        <v>13461.468431660142</v>
      </c>
      <c r="L31" s="3">
        <f t="shared" si="4"/>
        <v>13500</v>
      </c>
      <c r="M31" s="3">
        <f>L31*'Margin Calculation Parameters'!$B$1/100</f>
        <v>3375</v>
      </c>
      <c r="N31" s="3">
        <f>L31*'Margin Calculation Parameters'!$B$2/100</f>
        <v>675</v>
      </c>
      <c r="O31" s="3">
        <f>MAX(L31+M31+N31,'Margin Calculation Parameters'!$B$3)</f>
        <v>40000</v>
      </c>
    </row>
    <row r="32" spans="1:15" x14ac:dyDescent="0.25">
      <c r="A32" s="2">
        <f>'Margin Calls'!A32</f>
        <v>45013</v>
      </c>
      <c r="B32" s="3">
        <f>'Margin Calls'!B32</f>
        <v>0</v>
      </c>
      <c r="C32" s="3">
        <f>'Margin Calls'!C32</f>
        <v>0</v>
      </c>
      <c r="D32" s="3">
        <f t="shared" si="0"/>
        <v>0</v>
      </c>
      <c r="E32" s="3">
        <f t="shared" si="5"/>
        <v>0</v>
      </c>
      <c r="F32" s="3">
        <f t="shared" si="1"/>
        <v>0</v>
      </c>
      <c r="G32" s="3">
        <f>MAX($G$5,SQRT(SUM($F$5:F32)/COUNTA($F$5:F32)))</f>
        <v>1000</v>
      </c>
      <c r="H32" s="3">
        <f t="shared" si="2"/>
        <v>2575.83</v>
      </c>
      <c r="I32" s="3">
        <f>MAX($I$5,AVERAGE($D$5:D32))</f>
        <v>3000</v>
      </c>
      <c r="J32" s="6">
        <v>3</v>
      </c>
      <c r="K32" s="3">
        <f t="shared" si="3"/>
        <v>13461.468431660142</v>
      </c>
      <c r="L32" s="3">
        <f t="shared" si="4"/>
        <v>13500</v>
      </c>
      <c r="M32" s="3">
        <f>L32*'Margin Calculation Parameters'!$B$1/100</f>
        <v>3375</v>
      </c>
      <c r="N32" s="3">
        <f>L32*'Margin Calculation Parameters'!$B$2/100</f>
        <v>675</v>
      </c>
      <c r="O32" s="3">
        <f>MAX(L32+M32+N32,'Margin Calculation Parameters'!$B$3)</f>
        <v>40000</v>
      </c>
    </row>
    <row r="33" spans="1:15" x14ac:dyDescent="0.25">
      <c r="A33" s="2">
        <f>'Margin Calls'!A33</f>
        <v>45014</v>
      </c>
      <c r="B33" s="3">
        <f>'Margin Calls'!B33</f>
        <v>0</v>
      </c>
      <c r="C33" s="3">
        <f>'Margin Calls'!C33</f>
        <v>0</v>
      </c>
      <c r="D33" s="3">
        <f t="shared" si="0"/>
        <v>0</v>
      </c>
      <c r="E33" s="3">
        <f t="shared" si="5"/>
        <v>0</v>
      </c>
      <c r="F33" s="3">
        <f t="shared" si="1"/>
        <v>0</v>
      </c>
      <c r="G33" s="3">
        <f>MAX($G$5,SQRT(SUM($F$5:F33)/COUNTA($F$5:F33)))</f>
        <v>1000</v>
      </c>
      <c r="H33" s="3">
        <f t="shared" si="2"/>
        <v>2575.83</v>
      </c>
      <c r="I33" s="3">
        <f>MAX($I$5,AVERAGE($D$5:D33))</f>
        <v>3000</v>
      </c>
      <c r="J33" s="6">
        <v>3</v>
      </c>
      <c r="K33" s="3">
        <f t="shared" si="3"/>
        <v>13461.468431660142</v>
      </c>
      <c r="L33" s="3">
        <f t="shared" si="4"/>
        <v>13500</v>
      </c>
      <c r="M33" s="3">
        <f>L33*'Margin Calculation Parameters'!$B$1/100</f>
        <v>3375</v>
      </c>
      <c r="N33" s="3">
        <f>L33*'Margin Calculation Parameters'!$B$2/100</f>
        <v>675</v>
      </c>
      <c r="O33" s="3">
        <f>MAX(L33+M33+N33,'Margin Calculation Parameters'!$B$3)</f>
        <v>40000</v>
      </c>
    </row>
    <row r="34" spans="1:15" x14ac:dyDescent="0.25">
      <c r="A34" s="2">
        <f>'Margin Calls'!A34</f>
        <v>45015</v>
      </c>
      <c r="B34" s="3">
        <f>'Margin Calls'!B34</f>
        <v>0</v>
      </c>
      <c r="C34" s="3">
        <f>'Margin Calls'!C34</f>
        <v>0</v>
      </c>
      <c r="D34" s="3">
        <f t="shared" si="0"/>
        <v>0</v>
      </c>
      <c r="E34" s="3">
        <f t="shared" si="5"/>
        <v>0</v>
      </c>
      <c r="F34" s="3">
        <f t="shared" si="1"/>
        <v>0</v>
      </c>
      <c r="G34" s="3">
        <f>MAX($G$5,SQRT(SUM($F$5:F34)/COUNTA($F$5:F34)))</f>
        <v>1000</v>
      </c>
      <c r="H34" s="3">
        <f t="shared" si="2"/>
        <v>2575.83</v>
      </c>
      <c r="I34" s="3">
        <f>MAX($I$5,AVERAGE($D$5:D34))</f>
        <v>3000</v>
      </c>
      <c r="J34" s="6">
        <v>3</v>
      </c>
      <c r="K34" s="3">
        <f t="shared" si="3"/>
        <v>13461.468431660142</v>
      </c>
      <c r="L34" s="3">
        <f t="shared" si="4"/>
        <v>13500</v>
      </c>
      <c r="M34" s="3">
        <f>L34*'Margin Calculation Parameters'!$B$1/100</f>
        <v>3375</v>
      </c>
      <c r="N34" s="3">
        <f>L34*'Margin Calculation Parameters'!$B$2/100</f>
        <v>675</v>
      </c>
      <c r="O34" s="3">
        <f>MAX(L34+M34+N34,'Margin Calculation Parameters'!$B$3)</f>
        <v>40000</v>
      </c>
    </row>
    <row r="35" spans="1:15" x14ac:dyDescent="0.25">
      <c r="A35" s="2">
        <f>'Margin Calls'!A35</f>
        <v>45016</v>
      </c>
      <c r="B35" s="3">
        <f>'Margin Calls'!B35</f>
        <v>0</v>
      </c>
      <c r="C35" s="3">
        <f>'Margin Calls'!C35</f>
        <v>0</v>
      </c>
      <c r="D35" s="3">
        <f t="shared" si="0"/>
        <v>0</v>
      </c>
      <c r="E35" s="3">
        <f t="shared" si="5"/>
        <v>0</v>
      </c>
      <c r="F35" s="3">
        <f t="shared" si="1"/>
        <v>0</v>
      </c>
      <c r="G35" s="3">
        <f>MAX($G$5,SQRT(SUM($F$5:F35)/COUNTA($F$5:F35)))</f>
        <v>1000</v>
      </c>
      <c r="H35" s="3">
        <f t="shared" si="2"/>
        <v>2575.83</v>
      </c>
      <c r="I35" s="3">
        <f>MAX($I$5,AVERAGE($D$5:D35))</f>
        <v>3000</v>
      </c>
      <c r="J35" s="6">
        <v>3</v>
      </c>
      <c r="K35" s="3">
        <f t="shared" si="3"/>
        <v>13461.468431660142</v>
      </c>
      <c r="L35" s="3">
        <f t="shared" si="4"/>
        <v>13500</v>
      </c>
      <c r="M35" s="3">
        <f>L35*'Margin Calculation Parameters'!$B$1/100</f>
        <v>3375</v>
      </c>
      <c r="N35" s="3">
        <f>L35*'Margin Calculation Parameters'!$B$2/100</f>
        <v>675</v>
      </c>
      <c r="O35" s="3">
        <f>MAX(L35+M35+N35,'Margin Calculation Parameters'!$B$3)</f>
        <v>40000</v>
      </c>
    </row>
    <row r="36" spans="1:15" x14ac:dyDescent="0.25">
      <c r="A36" s="2">
        <f>'Margin Calls'!A36</f>
        <v>45017</v>
      </c>
      <c r="B36" s="3">
        <f>'Margin Calls'!B36</f>
        <v>0</v>
      </c>
      <c r="C36" s="3">
        <f>'Margin Calls'!C36</f>
        <v>0</v>
      </c>
      <c r="D36" s="3">
        <f t="shared" si="0"/>
        <v>0</v>
      </c>
      <c r="E36" s="3">
        <f t="shared" si="5"/>
        <v>0</v>
      </c>
      <c r="F36" s="3">
        <f t="shared" si="1"/>
        <v>0</v>
      </c>
      <c r="G36" s="3">
        <f>MAX($G$5,SQRT(SUM($F$5:F36)/COUNTA($F$5:F36)))</f>
        <v>1000</v>
      </c>
      <c r="H36" s="3">
        <f t="shared" si="2"/>
        <v>2575.83</v>
      </c>
      <c r="I36" s="3">
        <f>MAX($I$5,AVERAGE($D$5:D36))</f>
        <v>3000</v>
      </c>
      <c r="J36" s="6">
        <v>3</v>
      </c>
      <c r="K36" s="3">
        <f t="shared" si="3"/>
        <v>13461.468431660142</v>
      </c>
      <c r="L36" s="3">
        <f t="shared" si="4"/>
        <v>13500</v>
      </c>
      <c r="M36" s="3">
        <f>L36*'Margin Calculation Parameters'!$B$1/100</f>
        <v>3375</v>
      </c>
      <c r="N36" s="3">
        <f>L36*'Margin Calculation Parameters'!$B$2/100</f>
        <v>675</v>
      </c>
      <c r="O36" s="3">
        <f>MAX(L36+M36+N36,'Margin Calculation Parameters'!$B$3)</f>
        <v>40000</v>
      </c>
    </row>
    <row r="37" spans="1:15" x14ac:dyDescent="0.25">
      <c r="A37" s="2">
        <f>'Margin Calls'!A37</f>
        <v>45018</v>
      </c>
      <c r="B37" s="3">
        <f>'Margin Calls'!B37</f>
        <v>0</v>
      </c>
      <c r="C37" s="3">
        <f>'Margin Calls'!C37</f>
        <v>0</v>
      </c>
      <c r="D37" s="3">
        <f t="shared" si="0"/>
        <v>0</v>
      </c>
      <c r="E37" s="3">
        <f t="shared" si="5"/>
        <v>0</v>
      </c>
      <c r="F37" s="3">
        <f t="shared" si="1"/>
        <v>0</v>
      </c>
      <c r="G37" s="3">
        <f>MAX($G$5,SQRT(SUM($F$5:F37)/COUNTA($F$5:F37)))</f>
        <v>1000</v>
      </c>
      <c r="H37" s="3">
        <f t="shared" si="2"/>
        <v>2575.83</v>
      </c>
      <c r="I37" s="3">
        <f>MAX($I$5,AVERAGE($D$5:D37))</f>
        <v>3000</v>
      </c>
      <c r="J37" s="6">
        <v>3</v>
      </c>
      <c r="K37" s="3">
        <f t="shared" si="3"/>
        <v>13461.468431660142</v>
      </c>
      <c r="L37" s="3">
        <f t="shared" si="4"/>
        <v>13500</v>
      </c>
      <c r="M37" s="3">
        <f>L37*'Margin Calculation Parameters'!$B$1/100</f>
        <v>3375</v>
      </c>
      <c r="N37" s="3">
        <f>L37*'Margin Calculation Parameters'!$B$2/100</f>
        <v>675</v>
      </c>
      <c r="O37" s="3">
        <f>MAX(L37+M37+N37,'Margin Calculation Parameters'!$B$3)</f>
        <v>40000</v>
      </c>
    </row>
    <row r="38" spans="1:15" x14ac:dyDescent="0.25">
      <c r="A38" s="2">
        <f>'Margin Calls'!A38</f>
        <v>45019</v>
      </c>
      <c r="B38" s="3">
        <f>'Margin Calls'!B38</f>
        <v>0</v>
      </c>
      <c r="C38" s="3">
        <f>'Margin Calls'!C38</f>
        <v>0</v>
      </c>
      <c r="D38" s="3">
        <f t="shared" si="0"/>
        <v>0</v>
      </c>
      <c r="E38" s="3">
        <f t="shared" si="5"/>
        <v>0</v>
      </c>
      <c r="F38" s="3">
        <f t="shared" si="1"/>
        <v>0</v>
      </c>
      <c r="G38" s="3">
        <f>MAX($G$5,SQRT(SUM($F$5:F38)/COUNTA($F$5:F38)))</f>
        <v>1000</v>
      </c>
      <c r="H38" s="3">
        <f t="shared" si="2"/>
        <v>2575.83</v>
      </c>
      <c r="I38" s="3">
        <f>MAX($I$5,AVERAGE($D$5:D38))</f>
        <v>3000</v>
      </c>
      <c r="J38" s="6">
        <v>3</v>
      </c>
      <c r="K38" s="3">
        <f t="shared" si="3"/>
        <v>13461.468431660142</v>
      </c>
      <c r="L38" s="3">
        <f t="shared" si="4"/>
        <v>13500</v>
      </c>
      <c r="M38" s="3">
        <f>L38*'Margin Calculation Parameters'!$B$1/100</f>
        <v>3375</v>
      </c>
      <c r="N38" s="3">
        <f>L38*'Margin Calculation Parameters'!$B$2/100</f>
        <v>675</v>
      </c>
      <c r="O38" s="3">
        <f>MAX(L38+M38+N38,'Margin Calculation Parameters'!$B$3)</f>
        <v>40000</v>
      </c>
    </row>
    <row r="39" spans="1:15" x14ac:dyDescent="0.25">
      <c r="A39" s="2">
        <f>'Margin Calls'!A39</f>
        <v>45020</v>
      </c>
      <c r="B39" s="3">
        <f>'Margin Calls'!B39</f>
        <v>0</v>
      </c>
      <c r="C39" s="3">
        <f>'Margin Calls'!C39</f>
        <v>0</v>
      </c>
      <c r="D39" s="3">
        <f t="shared" si="0"/>
        <v>0</v>
      </c>
      <c r="E39" s="3">
        <f t="shared" si="5"/>
        <v>0</v>
      </c>
      <c r="F39" s="3">
        <f t="shared" si="1"/>
        <v>0</v>
      </c>
      <c r="G39" s="3">
        <f>MAX($G$5,SQRT(SUM($F$5:F39)/COUNTA($F$5:F39)))</f>
        <v>1000</v>
      </c>
      <c r="H39" s="3">
        <f t="shared" si="2"/>
        <v>2575.83</v>
      </c>
      <c r="I39" s="3">
        <f>MAX($I$5,AVERAGE($D$5:D39))</f>
        <v>3000</v>
      </c>
      <c r="J39" s="6">
        <v>3</v>
      </c>
      <c r="K39" s="3">
        <f t="shared" si="3"/>
        <v>13461.468431660142</v>
      </c>
      <c r="L39" s="3">
        <f t="shared" si="4"/>
        <v>13500</v>
      </c>
      <c r="M39" s="3">
        <f>L39*'Margin Calculation Parameters'!$B$1/100</f>
        <v>3375</v>
      </c>
      <c r="N39" s="3">
        <f>L39*'Margin Calculation Parameters'!$B$2/100</f>
        <v>675</v>
      </c>
      <c r="O39" s="3">
        <f>MAX(L39+M39+N39,'Margin Calculation Parameters'!$B$3)</f>
        <v>40000</v>
      </c>
    </row>
    <row r="40" spans="1:15" x14ac:dyDescent="0.25">
      <c r="A40" s="2">
        <f>'Margin Calls'!A40</f>
        <v>45021</v>
      </c>
      <c r="B40" s="3">
        <f>'Margin Calls'!B40</f>
        <v>0</v>
      </c>
      <c r="C40" s="3">
        <f>'Margin Calls'!C40</f>
        <v>0</v>
      </c>
      <c r="D40" s="3">
        <f t="shared" si="0"/>
        <v>0</v>
      </c>
      <c r="E40" s="3">
        <f t="shared" si="5"/>
        <v>0</v>
      </c>
      <c r="F40" s="3">
        <f t="shared" si="1"/>
        <v>0</v>
      </c>
      <c r="G40" s="3">
        <f>MAX($G$5,SQRT(SUM($F$5:F40)/COUNTA($F$5:F40)))</f>
        <v>1000</v>
      </c>
      <c r="H40" s="3">
        <f t="shared" si="2"/>
        <v>2575.83</v>
      </c>
      <c r="I40" s="3">
        <f>MAX($I$5,AVERAGE($D$5:D40))</f>
        <v>3000</v>
      </c>
      <c r="J40" s="6">
        <v>3</v>
      </c>
      <c r="K40" s="3">
        <f t="shared" si="3"/>
        <v>13461.468431660142</v>
      </c>
      <c r="L40" s="3">
        <f t="shared" si="4"/>
        <v>13500</v>
      </c>
      <c r="M40" s="3">
        <f>L40*'Margin Calculation Parameters'!$B$1/100</f>
        <v>3375</v>
      </c>
      <c r="N40" s="3">
        <f>L40*'Margin Calculation Parameters'!$B$2/100</f>
        <v>675</v>
      </c>
      <c r="O40" s="3">
        <f>MAX(L40+M40+N40,'Margin Calculation Parameters'!$B$3)</f>
        <v>40000</v>
      </c>
    </row>
    <row r="41" spans="1:15" x14ac:dyDescent="0.25">
      <c r="A41" s="2">
        <f>'Margin Calls'!A41</f>
        <v>45022</v>
      </c>
      <c r="B41" s="3">
        <f>'Margin Calls'!B41</f>
        <v>0</v>
      </c>
      <c r="C41" s="3">
        <f>'Margin Calls'!C41</f>
        <v>0</v>
      </c>
      <c r="D41" s="3">
        <f t="shared" si="0"/>
        <v>0</v>
      </c>
      <c r="E41" s="3">
        <f t="shared" si="5"/>
        <v>0</v>
      </c>
      <c r="F41" s="3">
        <f t="shared" si="1"/>
        <v>0</v>
      </c>
      <c r="G41" s="3">
        <f>MAX($G$5,SQRT(SUM($F$5:F41)/COUNTA($F$5:F41)))</f>
        <v>1000</v>
      </c>
      <c r="H41" s="3">
        <f t="shared" si="2"/>
        <v>2575.83</v>
      </c>
      <c r="I41" s="3">
        <f>MAX($I$5,AVERAGE($D$5:D41))</f>
        <v>3000</v>
      </c>
      <c r="J41" s="6">
        <v>3</v>
      </c>
      <c r="K41" s="3">
        <f t="shared" si="3"/>
        <v>13461.468431660142</v>
      </c>
      <c r="L41" s="3">
        <f t="shared" si="4"/>
        <v>13500</v>
      </c>
      <c r="M41" s="3">
        <f>L41*'Margin Calculation Parameters'!$B$1/100</f>
        <v>3375</v>
      </c>
      <c r="N41" s="3">
        <f>L41*'Margin Calculation Parameters'!$B$2/100</f>
        <v>675</v>
      </c>
      <c r="O41" s="3">
        <f>MAX(L41+M41+N41,'Margin Calculation Parameters'!$B$3)</f>
        <v>40000</v>
      </c>
    </row>
    <row r="42" spans="1:15" x14ac:dyDescent="0.25">
      <c r="A42" s="2">
        <f>'Margin Calls'!A42</f>
        <v>45023</v>
      </c>
      <c r="B42" s="3">
        <f>'Margin Calls'!B42</f>
        <v>0</v>
      </c>
      <c r="C42" s="3">
        <f>'Margin Calls'!C42</f>
        <v>0</v>
      </c>
      <c r="D42" s="3">
        <f t="shared" si="0"/>
        <v>0</v>
      </c>
      <c r="E42" s="3">
        <f t="shared" si="5"/>
        <v>0</v>
      </c>
      <c r="F42" s="3">
        <f t="shared" si="1"/>
        <v>0</v>
      </c>
      <c r="G42" s="3">
        <f>MAX($G$5,SQRT(SUM($F$5:F42)/COUNTA($F$5:F42)))</f>
        <v>1000</v>
      </c>
      <c r="H42" s="3">
        <f t="shared" si="2"/>
        <v>2575.83</v>
      </c>
      <c r="I42" s="3">
        <f>MAX($I$5,AVERAGE($D$5:D42))</f>
        <v>3000</v>
      </c>
      <c r="J42" s="6">
        <v>3</v>
      </c>
      <c r="K42" s="3">
        <f t="shared" si="3"/>
        <v>13461.468431660142</v>
      </c>
      <c r="L42" s="3">
        <f t="shared" si="4"/>
        <v>13500</v>
      </c>
      <c r="M42" s="3">
        <f>L42*'Margin Calculation Parameters'!$B$1/100</f>
        <v>3375</v>
      </c>
      <c r="N42" s="3">
        <f>L42*'Margin Calculation Parameters'!$B$2/100</f>
        <v>675</v>
      </c>
      <c r="O42" s="3">
        <f>MAX(L42+M42+N42,'Margin Calculation Parameters'!$B$3)</f>
        <v>40000</v>
      </c>
    </row>
    <row r="43" spans="1:15" x14ac:dyDescent="0.25">
      <c r="A43" s="2">
        <f>'Margin Calls'!A43</f>
        <v>45024</v>
      </c>
      <c r="B43" s="3">
        <f>'Margin Calls'!B43</f>
        <v>0</v>
      </c>
      <c r="C43" s="3">
        <f>'Margin Calls'!C43</f>
        <v>0</v>
      </c>
      <c r="D43" s="3">
        <f t="shared" si="0"/>
        <v>0</v>
      </c>
      <c r="E43" s="3">
        <f t="shared" si="5"/>
        <v>0</v>
      </c>
      <c r="F43" s="3">
        <f t="shared" si="1"/>
        <v>0</v>
      </c>
      <c r="G43" s="3">
        <f>MAX($G$5,SQRT(SUM($F$5:F43)/COUNTA($F$5:F43)))</f>
        <v>1000</v>
      </c>
      <c r="H43" s="3">
        <f t="shared" si="2"/>
        <v>2575.83</v>
      </c>
      <c r="I43" s="3">
        <f>MAX($I$5,AVERAGE($D$5:D43))</f>
        <v>3000</v>
      </c>
      <c r="J43" s="6">
        <v>3</v>
      </c>
      <c r="K43" s="3">
        <f t="shared" si="3"/>
        <v>13461.468431660142</v>
      </c>
      <c r="L43" s="3">
        <f t="shared" si="4"/>
        <v>13500</v>
      </c>
      <c r="M43" s="3">
        <f>L43*'Margin Calculation Parameters'!$B$1/100</f>
        <v>3375</v>
      </c>
      <c r="N43" s="3">
        <f>L43*'Margin Calculation Parameters'!$B$2/100</f>
        <v>675</v>
      </c>
      <c r="O43" s="3">
        <f>MAX(L43+M43+N43,'Margin Calculation Parameters'!$B$3)</f>
        <v>40000</v>
      </c>
    </row>
    <row r="44" spans="1:15" x14ac:dyDescent="0.25">
      <c r="A44" s="2">
        <f>'Margin Calls'!A44</f>
        <v>45025</v>
      </c>
      <c r="B44" s="3">
        <f>'Margin Calls'!B44</f>
        <v>0</v>
      </c>
      <c r="C44" s="3">
        <f>'Margin Calls'!C44</f>
        <v>0</v>
      </c>
      <c r="D44" s="3">
        <f t="shared" si="0"/>
        <v>0</v>
      </c>
      <c r="E44" s="3">
        <f t="shared" si="5"/>
        <v>0</v>
      </c>
      <c r="F44" s="3">
        <f t="shared" si="1"/>
        <v>0</v>
      </c>
      <c r="G44" s="3">
        <f>MAX($G$5,SQRT(SUM($F$5:F44)/COUNTA($F$5:F44)))</f>
        <v>1000</v>
      </c>
      <c r="H44" s="3">
        <f t="shared" si="2"/>
        <v>2575.83</v>
      </c>
      <c r="I44" s="3">
        <f>MAX($I$5,AVERAGE($D$5:D44))</f>
        <v>3000</v>
      </c>
      <c r="J44" s="6">
        <v>3</v>
      </c>
      <c r="K44" s="3">
        <f t="shared" si="3"/>
        <v>13461.468431660142</v>
      </c>
      <c r="L44" s="3">
        <f t="shared" si="4"/>
        <v>13500</v>
      </c>
      <c r="M44" s="3">
        <f>L44*'Margin Calculation Parameters'!$B$1/100</f>
        <v>3375</v>
      </c>
      <c r="N44" s="3">
        <f>L44*'Margin Calculation Parameters'!$B$2/100</f>
        <v>675</v>
      </c>
      <c r="O44" s="3">
        <f>MAX(L44+M44+N44,'Margin Calculation Parameters'!$B$3)</f>
        <v>40000</v>
      </c>
    </row>
    <row r="45" spans="1:15" x14ac:dyDescent="0.25">
      <c r="A45" s="2">
        <f>'Margin Calls'!A45</f>
        <v>45026</v>
      </c>
      <c r="B45" s="3">
        <f>'Margin Calls'!B45</f>
        <v>0</v>
      </c>
      <c r="C45" s="3">
        <f>'Margin Calls'!C45</f>
        <v>0</v>
      </c>
      <c r="D45" s="3">
        <f t="shared" si="0"/>
        <v>0</v>
      </c>
      <c r="E45" s="3">
        <f t="shared" si="5"/>
        <v>0</v>
      </c>
      <c r="F45" s="3">
        <f t="shared" si="1"/>
        <v>0</v>
      </c>
      <c r="G45" s="3">
        <f>MAX($G$5,SQRT(SUM($F$5:F45)/COUNTA($F$5:F45)))</f>
        <v>1000</v>
      </c>
      <c r="H45" s="3">
        <f t="shared" si="2"/>
        <v>2575.83</v>
      </c>
      <c r="I45" s="3">
        <f>MAX($I$5,AVERAGE($D$5:D45))</f>
        <v>3000</v>
      </c>
      <c r="J45" s="6">
        <v>3</v>
      </c>
      <c r="K45" s="3">
        <f t="shared" si="3"/>
        <v>13461.468431660142</v>
      </c>
      <c r="L45" s="3">
        <f t="shared" si="4"/>
        <v>13500</v>
      </c>
      <c r="M45" s="3">
        <f>L45*'Margin Calculation Parameters'!$B$1/100</f>
        <v>3375</v>
      </c>
      <c r="N45" s="3">
        <f>L45*'Margin Calculation Parameters'!$B$2/100</f>
        <v>675</v>
      </c>
      <c r="O45" s="3">
        <f>MAX(L45+M45+N45,'Margin Calculation Parameters'!$B$3)</f>
        <v>40000</v>
      </c>
    </row>
    <row r="46" spans="1:15" x14ac:dyDescent="0.25">
      <c r="A46" s="2">
        <f>'Margin Calls'!A46</f>
        <v>45027</v>
      </c>
      <c r="B46" s="3">
        <f>'Margin Calls'!B46</f>
        <v>0</v>
      </c>
      <c r="C46" s="3">
        <f>'Margin Calls'!C46</f>
        <v>0</v>
      </c>
      <c r="D46" s="3">
        <f t="shared" si="0"/>
        <v>0</v>
      </c>
      <c r="E46" s="3">
        <f t="shared" si="5"/>
        <v>0</v>
      </c>
      <c r="F46" s="3">
        <f t="shared" si="1"/>
        <v>0</v>
      </c>
      <c r="G46" s="3">
        <f>MAX($G$5,SQRT(SUM($F$5:F46)/COUNTA($F$5:F46)))</f>
        <v>1000</v>
      </c>
      <c r="H46" s="3">
        <f t="shared" si="2"/>
        <v>2575.83</v>
      </c>
      <c r="I46" s="3">
        <f>MAX($I$5,AVERAGE($D$5:D46))</f>
        <v>3000</v>
      </c>
      <c r="J46" s="6">
        <v>3</v>
      </c>
      <c r="K46" s="3">
        <f t="shared" si="3"/>
        <v>13461.468431660142</v>
      </c>
      <c r="L46" s="3">
        <f t="shared" si="4"/>
        <v>13500</v>
      </c>
      <c r="M46" s="3">
        <f>L46*'Margin Calculation Parameters'!$B$1/100</f>
        <v>3375</v>
      </c>
      <c r="N46" s="3">
        <f>L46*'Margin Calculation Parameters'!$B$2/100</f>
        <v>675</v>
      </c>
      <c r="O46" s="3">
        <f>MAX(L46+M46+N46,'Margin Calculation Parameters'!$B$3)</f>
        <v>40000</v>
      </c>
    </row>
    <row r="47" spans="1:15" x14ac:dyDescent="0.25">
      <c r="A47" s="2">
        <f>'Margin Calls'!A47</f>
        <v>45028</v>
      </c>
      <c r="B47" s="3">
        <f>'Margin Calls'!B47</f>
        <v>0</v>
      </c>
      <c r="C47" s="3">
        <f>'Margin Calls'!C47</f>
        <v>0</v>
      </c>
      <c r="D47" s="3">
        <f t="shared" si="0"/>
        <v>0</v>
      </c>
      <c r="E47" s="3">
        <f t="shared" si="5"/>
        <v>0</v>
      </c>
      <c r="F47" s="3">
        <f t="shared" si="1"/>
        <v>0</v>
      </c>
      <c r="G47" s="3">
        <f>MAX($G$5,SQRT(SUM($F$5:F47)/COUNTA($F$5:F47)))</f>
        <v>1000</v>
      </c>
      <c r="H47" s="3">
        <f t="shared" si="2"/>
        <v>2575.83</v>
      </c>
      <c r="I47" s="3">
        <f>MAX($I$5,AVERAGE($D$5:D47))</f>
        <v>3000</v>
      </c>
      <c r="J47" s="6">
        <v>3</v>
      </c>
      <c r="K47" s="3">
        <f t="shared" si="3"/>
        <v>13461.468431660142</v>
      </c>
      <c r="L47" s="3">
        <f t="shared" si="4"/>
        <v>13500</v>
      </c>
      <c r="M47" s="3">
        <f>L47*'Margin Calculation Parameters'!$B$1/100</f>
        <v>3375</v>
      </c>
      <c r="N47" s="3">
        <f>L47*'Margin Calculation Parameters'!$B$2/100</f>
        <v>675</v>
      </c>
      <c r="O47" s="3">
        <f>MAX(L47+M47+N47,'Margin Calculation Parameters'!$B$3)</f>
        <v>40000</v>
      </c>
    </row>
    <row r="48" spans="1:15" x14ac:dyDescent="0.25">
      <c r="A48" s="2">
        <f>'Margin Calls'!A48</f>
        <v>45029</v>
      </c>
      <c r="B48" s="3">
        <f>'Margin Calls'!B48</f>
        <v>0</v>
      </c>
      <c r="C48" s="3">
        <f>'Margin Calls'!C48</f>
        <v>0</v>
      </c>
      <c r="D48" s="3">
        <f t="shared" si="0"/>
        <v>0</v>
      </c>
      <c r="E48" s="3">
        <f t="shared" si="5"/>
        <v>0</v>
      </c>
      <c r="F48" s="3">
        <f t="shared" si="1"/>
        <v>0</v>
      </c>
      <c r="G48" s="3">
        <f>MAX($G$5,SQRT(SUM($F$5:F48)/COUNTA($F$5:F48)))</f>
        <v>1000</v>
      </c>
      <c r="H48" s="3">
        <f t="shared" si="2"/>
        <v>2575.83</v>
      </c>
      <c r="I48" s="3">
        <f>MAX($I$5,AVERAGE($D$5:D48))</f>
        <v>3000</v>
      </c>
      <c r="J48" s="6">
        <v>3</v>
      </c>
      <c r="K48" s="3">
        <f t="shared" si="3"/>
        <v>13461.468431660142</v>
      </c>
      <c r="L48" s="3">
        <f t="shared" si="4"/>
        <v>13500</v>
      </c>
      <c r="M48" s="3">
        <f>L48*'Margin Calculation Parameters'!$B$1/100</f>
        <v>3375</v>
      </c>
      <c r="N48" s="3">
        <f>L48*'Margin Calculation Parameters'!$B$2/100</f>
        <v>675</v>
      </c>
      <c r="O48" s="3">
        <f>MAX(L48+M48+N48,'Margin Calculation Parameters'!$B$3)</f>
        <v>40000</v>
      </c>
    </row>
    <row r="49" spans="1:15" x14ac:dyDescent="0.25">
      <c r="A49" s="2">
        <f>'Margin Calls'!A49</f>
        <v>45030</v>
      </c>
      <c r="B49" s="3">
        <f>'Margin Calls'!B49</f>
        <v>0</v>
      </c>
      <c r="C49" s="3">
        <f>'Margin Calls'!C49</f>
        <v>0</v>
      </c>
      <c r="D49" s="3">
        <f t="shared" si="0"/>
        <v>0</v>
      </c>
      <c r="E49" s="3">
        <f t="shared" si="5"/>
        <v>0</v>
      </c>
      <c r="F49" s="3">
        <f t="shared" si="1"/>
        <v>0</v>
      </c>
      <c r="G49" s="3">
        <f>MAX($G$5,SQRT(SUM($F$5:F49)/COUNTA($F$5:F49)))</f>
        <v>1000</v>
      </c>
      <c r="H49" s="3">
        <f t="shared" si="2"/>
        <v>2575.83</v>
      </c>
      <c r="I49" s="3">
        <f>MAX($I$5,AVERAGE($D$5:D49))</f>
        <v>3000</v>
      </c>
      <c r="J49" s="6">
        <v>3</v>
      </c>
      <c r="K49" s="3">
        <f t="shared" si="3"/>
        <v>13461.468431660142</v>
      </c>
      <c r="L49" s="3">
        <f t="shared" si="4"/>
        <v>13500</v>
      </c>
      <c r="M49" s="3">
        <f>L49*'Margin Calculation Parameters'!$B$1/100</f>
        <v>3375</v>
      </c>
      <c r="N49" s="3">
        <f>L49*'Margin Calculation Parameters'!$B$2/100</f>
        <v>675</v>
      </c>
      <c r="O49" s="3">
        <f>MAX(L49+M49+N49,'Margin Calculation Parameters'!$B$3)</f>
        <v>40000</v>
      </c>
    </row>
    <row r="50" spans="1:15" x14ac:dyDescent="0.25">
      <c r="A50" s="2">
        <f>'Margin Calls'!A50</f>
        <v>45031</v>
      </c>
      <c r="B50" s="3">
        <f>'Margin Calls'!B50</f>
        <v>0</v>
      </c>
      <c r="C50" s="3">
        <f>'Margin Calls'!C50</f>
        <v>0</v>
      </c>
      <c r="D50" s="3">
        <f t="shared" si="0"/>
        <v>0</v>
      </c>
      <c r="E50" s="3">
        <f t="shared" si="5"/>
        <v>0</v>
      </c>
      <c r="F50" s="3">
        <f t="shared" si="1"/>
        <v>0</v>
      </c>
      <c r="G50" s="3">
        <f>MAX($G$5,SQRT(SUM($F$5:F50)/COUNTA($F$5:F50)))</f>
        <v>1000</v>
      </c>
      <c r="H50" s="3">
        <f t="shared" si="2"/>
        <v>2575.83</v>
      </c>
      <c r="I50" s="3">
        <f>MAX($I$5,AVERAGE($D$5:D50))</f>
        <v>3000</v>
      </c>
      <c r="J50" s="6">
        <v>3</v>
      </c>
      <c r="K50" s="3">
        <f t="shared" si="3"/>
        <v>13461.468431660142</v>
      </c>
      <c r="L50" s="3">
        <f t="shared" si="4"/>
        <v>13500</v>
      </c>
      <c r="M50" s="3">
        <f>L50*'Margin Calculation Parameters'!$B$1/100</f>
        <v>3375</v>
      </c>
      <c r="N50" s="3">
        <f>L50*'Margin Calculation Parameters'!$B$2/100</f>
        <v>675</v>
      </c>
      <c r="O50" s="3">
        <f>MAX(L50+M50+N50,'Margin Calculation Parameters'!$B$3)</f>
        <v>40000</v>
      </c>
    </row>
    <row r="51" spans="1:15" x14ac:dyDescent="0.25">
      <c r="A51" s="2">
        <f>'Margin Calls'!A51</f>
        <v>45032</v>
      </c>
      <c r="B51" s="3">
        <f>'Margin Calls'!B51</f>
        <v>0</v>
      </c>
      <c r="C51" s="3">
        <f>'Margin Calls'!C51</f>
        <v>0</v>
      </c>
      <c r="D51" s="3">
        <f t="shared" si="0"/>
        <v>0</v>
      </c>
      <c r="E51" s="3">
        <f t="shared" si="5"/>
        <v>0</v>
      </c>
      <c r="F51" s="3">
        <f t="shared" si="1"/>
        <v>0</v>
      </c>
      <c r="G51" s="3">
        <f>MAX($G$5,SQRT(SUM($F$5:F51)/COUNTA($F$5:F51)))</f>
        <v>1000</v>
      </c>
      <c r="H51" s="3">
        <f t="shared" si="2"/>
        <v>2575.83</v>
      </c>
      <c r="I51" s="3">
        <f>MAX($I$5,AVERAGE($D$5:D51))</f>
        <v>3000</v>
      </c>
      <c r="J51" s="6">
        <v>3</v>
      </c>
      <c r="K51" s="3">
        <f t="shared" si="3"/>
        <v>13461.468431660142</v>
      </c>
      <c r="L51" s="3">
        <f t="shared" si="4"/>
        <v>13500</v>
      </c>
      <c r="M51" s="3">
        <f>L51*'Margin Calculation Parameters'!$B$1/100</f>
        <v>3375</v>
      </c>
      <c r="N51" s="3">
        <f>L51*'Margin Calculation Parameters'!$B$2/100</f>
        <v>675</v>
      </c>
      <c r="O51" s="3">
        <f>MAX(L51+M51+N51,'Margin Calculation Parameters'!$B$3)</f>
        <v>40000</v>
      </c>
    </row>
    <row r="52" spans="1:15" x14ac:dyDescent="0.25">
      <c r="A52" s="2">
        <f>'Margin Calls'!A52</f>
        <v>45033</v>
      </c>
      <c r="B52" s="3">
        <f>'Margin Calls'!B52</f>
        <v>0</v>
      </c>
      <c r="C52" s="3">
        <f>'Margin Calls'!C52</f>
        <v>0</v>
      </c>
      <c r="D52" s="3">
        <f t="shared" si="0"/>
        <v>0</v>
      </c>
      <c r="E52" s="3">
        <f t="shared" si="5"/>
        <v>0</v>
      </c>
      <c r="F52" s="3">
        <f t="shared" si="1"/>
        <v>0</v>
      </c>
      <c r="G52" s="3">
        <f>MAX($G$5,SQRT(SUM($F$5:F52)/COUNTA($F$5:F52)))</f>
        <v>1000</v>
      </c>
      <c r="H52" s="3">
        <f t="shared" si="2"/>
        <v>2575.83</v>
      </c>
      <c r="I52" s="3">
        <f>MAX($I$5,AVERAGE($D$5:D52))</f>
        <v>3000</v>
      </c>
      <c r="J52" s="6">
        <v>3</v>
      </c>
      <c r="K52" s="3">
        <f t="shared" si="3"/>
        <v>13461.468431660142</v>
      </c>
      <c r="L52" s="3">
        <f t="shared" si="4"/>
        <v>13500</v>
      </c>
      <c r="M52" s="3">
        <f>L52*'Margin Calculation Parameters'!$B$1/100</f>
        <v>3375</v>
      </c>
      <c r="N52" s="3">
        <f>L52*'Margin Calculation Parameters'!$B$2/100</f>
        <v>675</v>
      </c>
      <c r="O52" s="3">
        <f>MAX(L52+M52+N52,'Margin Calculation Parameters'!$B$3)</f>
        <v>40000</v>
      </c>
    </row>
    <row r="53" spans="1:15" x14ac:dyDescent="0.25">
      <c r="A53" s="2">
        <f>'Margin Calls'!A53</f>
        <v>45034</v>
      </c>
      <c r="B53" s="3">
        <f>'Margin Calls'!B53</f>
        <v>0</v>
      </c>
      <c r="C53" s="3">
        <f>'Margin Calls'!C53</f>
        <v>0</v>
      </c>
      <c r="D53" s="3">
        <f t="shared" si="0"/>
        <v>0</v>
      </c>
      <c r="E53" s="3">
        <f t="shared" si="5"/>
        <v>0</v>
      </c>
      <c r="F53" s="3">
        <f t="shared" si="1"/>
        <v>0</v>
      </c>
      <c r="G53" s="3">
        <f>MAX($G$5,SQRT(SUM($F$5:F53)/COUNTA($F$5:F53)))</f>
        <v>1000</v>
      </c>
      <c r="H53" s="3">
        <f t="shared" si="2"/>
        <v>2575.83</v>
      </c>
      <c r="I53" s="3">
        <f>MAX($I$5,AVERAGE($D$5:D53))</f>
        <v>3000</v>
      </c>
      <c r="J53" s="6">
        <v>3</v>
      </c>
      <c r="K53" s="3">
        <f t="shared" si="3"/>
        <v>13461.468431660142</v>
      </c>
      <c r="L53" s="3">
        <f t="shared" si="4"/>
        <v>13500</v>
      </c>
      <c r="M53" s="3">
        <f>L53*'Margin Calculation Parameters'!$B$1/100</f>
        <v>3375</v>
      </c>
      <c r="N53" s="3">
        <f>L53*'Margin Calculation Parameters'!$B$2/100</f>
        <v>675</v>
      </c>
      <c r="O53" s="3">
        <f>MAX(L53+M53+N53,'Margin Calculation Parameters'!$B$3)</f>
        <v>40000</v>
      </c>
    </row>
    <row r="54" spans="1:15" x14ac:dyDescent="0.25">
      <c r="A54" s="2">
        <f>'Margin Calls'!A54</f>
        <v>45035</v>
      </c>
      <c r="B54" s="3">
        <f>'Margin Calls'!B54</f>
        <v>0</v>
      </c>
      <c r="C54" s="3">
        <f>'Margin Calls'!C54</f>
        <v>0</v>
      </c>
      <c r="D54" s="3">
        <f t="shared" si="0"/>
        <v>0</v>
      </c>
      <c r="E54" s="3">
        <f t="shared" si="5"/>
        <v>0</v>
      </c>
      <c r="F54" s="3">
        <f t="shared" si="1"/>
        <v>0</v>
      </c>
      <c r="G54" s="3">
        <f>MAX($G$5,SQRT(SUM($F$5:F54)/COUNTA($F$5:F54)))</f>
        <v>1000</v>
      </c>
      <c r="H54" s="3">
        <f t="shared" si="2"/>
        <v>2575.83</v>
      </c>
      <c r="I54" s="3">
        <f>MAX($I$5,AVERAGE($D$5:D54))</f>
        <v>3000</v>
      </c>
      <c r="J54" s="6">
        <v>3</v>
      </c>
      <c r="K54" s="3">
        <f t="shared" si="3"/>
        <v>13461.468431660142</v>
      </c>
      <c r="L54" s="3">
        <f t="shared" si="4"/>
        <v>13500</v>
      </c>
      <c r="M54" s="3">
        <f>L54*'Margin Calculation Parameters'!$B$1/100</f>
        <v>3375</v>
      </c>
      <c r="N54" s="3">
        <f>L54*'Margin Calculation Parameters'!$B$2/100</f>
        <v>675</v>
      </c>
      <c r="O54" s="3">
        <f>MAX(L54+M54+N54,'Margin Calculation Parameters'!$B$3)</f>
        <v>40000</v>
      </c>
    </row>
    <row r="55" spans="1:15" x14ac:dyDescent="0.25">
      <c r="A55" s="2">
        <f>'Margin Calls'!A55</f>
        <v>45036</v>
      </c>
      <c r="B55" s="3">
        <f>'Margin Calls'!B55</f>
        <v>0</v>
      </c>
      <c r="C55" s="3">
        <f>'Margin Calls'!C55</f>
        <v>0</v>
      </c>
      <c r="D55" s="3">
        <f t="shared" si="0"/>
        <v>0</v>
      </c>
      <c r="E55" s="3">
        <f t="shared" si="5"/>
        <v>0</v>
      </c>
      <c r="F55" s="3">
        <f t="shared" si="1"/>
        <v>0</v>
      </c>
      <c r="G55" s="3">
        <f>MAX($G$5,SQRT(SUM($F$5:F55)/COUNTA($F$5:F55)))</f>
        <v>1000</v>
      </c>
      <c r="H55" s="3">
        <f t="shared" si="2"/>
        <v>2575.83</v>
      </c>
      <c r="I55" s="3">
        <f>MAX($I$5,AVERAGE($D$5:D55))</f>
        <v>3000</v>
      </c>
      <c r="J55" s="6">
        <v>3</v>
      </c>
      <c r="K55" s="3">
        <f t="shared" si="3"/>
        <v>13461.468431660142</v>
      </c>
      <c r="L55" s="3">
        <f t="shared" si="4"/>
        <v>13500</v>
      </c>
      <c r="M55" s="3">
        <f>L55*'Margin Calculation Parameters'!$B$1/100</f>
        <v>3375</v>
      </c>
      <c r="N55" s="3">
        <f>L55*'Margin Calculation Parameters'!$B$2/100</f>
        <v>675</v>
      </c>
      <c r="O55" s="3">
        <f>MAX(L55+M55+N55,'Margin Calculation Parameters'!$B$3)</f>
        <v>40000</v>
      </c>
    </row>
    <row r="56" spans="1:15" x14ac:dyDescent="0.25">
      <c r="A56" s="2">
        <f>'Margin Calls'!A56</f>
        <v>45037</v>
      </c>
      <c r="B56" s="3">
        <f>'Margin Calls'!B56</f>
        <v>0</v>
      </c>
      <c r="C56" s="3">
        <f>'Margin Calls'!C56</f>
        <v>0</v>
      </c>
      <c r="D56" s="3">
        <f t="shared" si="0"/>
        <v>0</v>
      </c>
      <c r="E56" s="3">
        <f t="shared" si="5"/>
        <v>0</v>
      </c>
      <c r="F56" s="3">
        <f t="shared" si="1"/>
        <v>0</v>
      </c>
      <c r="G56" s="3">
        <f>MAX($G$5,SQRT(SUM($F$5:F56)/COUNTA($F$5:F56)))</f>
        <v>1000</v>
      </c>
      <c r="H56" s="3">
        <f t="shared" si="2"/>
        <v>2575.83</v>
      </c>
      <c r="I56" s="3">
        <f>MAX($I$5,AVERAGE($D$5:D56))</f>
        <v>3000</v>
      </c>
      <c r="J56" s="6">
        <v>3</v>
      </c>
      <c r="K56" s="3">
        <f t="shared" si="3"/>
        <v>13461.468431660142</v>
      </c>
      <c r="L56" s="3">
        <f t="shared" si="4"/>
        <v>13500</v>
      </c>
      <c r="M56" s="3">
        <f>L56*'Margin Calculation Parameters'!$B$1/100</f>
        <v>3375</v>
      </c>
      <c r="N56" s="3">
        <f>L56*'Margin Calculation Parameters'!$B$2/100</f>
        <v>675</v>
      </c>
      <c r="O56" s="3">
        <f>MAX(L56+M56+N56,'Margin Calculation Parameters'!$B$3)</f>
        <v>40000</v>
      </c>
    </row>
    <row r="57" spans="1:15" x14ac:dyDescent="0.25">
      <c r="A57" s="2">
        <f>'Margin Calls'!A57</f>
        <v>45038</v>
      </c>
      <c r="B57" s="3">
        <f>'Margin Calls'!B57</f>
        <v>0</v>
      </c>
      <c r="C57" s="3">
        <f>'Margin Calls'!C57</f>
        <v>0</v>
      </c>
      <c r="D57" s="3">
        <f t="shared" si="0"/>
        <v>0</v>
      </c>
      <c r="E57" s="3">
        <f t="shared" si="5"/>
        <v>0</v>
      </c>
      <c r="F57" s="3">
        <f t="shared" si="1"/>
        <v>0</v>
      </c>
      <c r="G57" s="3">
        <f>MAX($G$5,SQRT(SUM($F$5:F57)/COUNTA($F$5:F57)))</f>
        <v>1000</v>
      </c>
      <c r="H57" s="3">
        <f t="shared" si="2"/>
        <v>2575.83</v>
      </c>
      <c r="I57" s="3">
        <f>MAX($I$5,AVERAGE($D$5:D57))</f>
        <v>3000</v>
      </c>
      <c r="J57" s="6">
        <v>3</v>
      </c>
      <c r="K57" s="3">
        <f t="shared" si="3"/>
        <v>13461.468431660142</v>
      </c>
      <c r="L57" s="3">
        <f t="shared" si="4"/>
        <v>13500</v>
      </c>
      <c r="M57" s="3">
        <f>L57*'Margin Calculation Parameters'!$B$1/100</f>
        <v>3375</v>
      </c>
      <c r="N57" s="3">
        <f>L57*'Margin Calculation Parameters'!$B$2/100</f>
        <v>675</v>
      </c>
      <c r="O57" s="3">
        <f>MAX(L57+M57+N57,'Margin Calculation Parameters'!$B$3)</f>
        <v>40000</v>
      </c>
    </row>
    <row r="58" spans="1:15" x14ac:dyDescent="0.25">
      <c r="A58" s="2">
        <f>'Margin Calls'!A58</f>
        <v>45039</v>
      </c>
      <c r="B58" s="3">
        <f>'Margin Calls'!B58</f>
        <v>0</v>
      </c>
      <c r="C58" s="3">
        <f>'Margin Calls'!C58</f>
        <v>0</v>
      </c>
      <c r="D58" s="3">
        <f t="shared" si="0"/>
        <v>0</v>
      </c>
      <c r="E58" s="3">
        <f t="shared" si="5"/>
        <v>0</v>
      </c>
      <c r="F58" s="3">
        <f t="shared" si="1"/>
        <v>0</v>
      </c>
      <c r="G58" s="3">
        <f>MAX($G$5,SQRT(SUM($F$5:F58)/COUNTA($F$5:F58)))</f>
        <v>1000</v>
      </c>
      <c r="H58" s="3">
        <f t="shared" si="2"/>
        <v>2575.83</v>
      </c>
      <c r="I58" s="3">
        <f>MAX($I$5,AVERAGE($D$5:D58))</f>
        <v>3000</v>
      </c>
      <c r="J58" s="6">
        <v>3</v>
      </c>
      <c r="K58" s="3">
        <f t="shared" si="3"/>
        <v>13461.468431660142</v>
      </c>
      <c r="L58" s="3">
        <f t="shared" si="4"/>
        <v>13500</v>
      </c>
      <c r="M58" s="3">
        <f>L58*'Margin Calculation Parameters'!$B$1/100</f>
        <v>3375</v>
      </c>
      <c r="N58" s="3">
        <f>L58*'Margin Calculation Parameters'!$B$2/100</f>
        <v>675</v>
      </c>
      <c r="O58" s="3">
        <f>MAX(L58+M58+N58,'Margin Calculation Parameters'!$B$3)</f>
        <v>40000</v>
      </c>
    </row>
    <row r="59" spans="1:15" x14ac:dyDescent="0.25">
      <c r="A59" s="2">
        <f>'Margin Calls'!A59</f>
        <v>45040</v>
      </c>
      <c r="B59" s="3">
        <f>'Margin Calls'!B59</f>
        <v>0</v>
      </c>
      <c r="C59" s="3">
        <f>'Margin Calls'!C59</f>
        <v>0</v>
      </c>
      <c r="D59" s="3">
        <f t="shared" si="0"/>
        <v>0</v>
      </c>
      <c r="E59" s="3">
        <f t="shared" si="5"/>
        <v>0</v>
      </c>
      <c r="F59" s="3">
        <f t="shared" si="1"/>
        <v>0</v>
      </c>
      <c r="G59" s="3">
        <f>MAX($G$5,SQRT(SUM($F$5:F59)/COUNTA($F$5:F59)))</f>
        <v>1000</v>
      </c>
      <c r="H59" s="3">
        <f t="shared" si="2"/>
        <v>2575.83</v>
      </c>
      <c r="I59" s="3">
        <f>MAX($I$5,AVERAGE($D$5:D59))</f>
        <v>3000</v>
      </c>
      <c r="J59" s="6">
        <v>3</v>
      </c>
      <c r="K59" s="3">
        <f t="shared" si="3"/>
        <v>13461.468431660142</v>
      </c>
      <c r="L59" s="3">
        <f t="shared" si="4"/>
        <v>13500</v>
      </c>
      <c r="M59" s="3">
        <f>L59*'Margin Calculation Parameters'!$B$1/100</f>
        <v>3375</v>
      </c>
      <c r="N59" s="3">
        <f>L59*'Margin Calculation Parameters'!$B$2/100</f>
        <v>675</v>
      </c>
      <c r="O59" s="3">
        <f>MAX(L59+M59+N59,'Margin Calculation Parameters'!$B$3)</f>
        <v>40000</v>
      </c>
    </row>
    <row r="60" spans="1:15" x14ac:dyDescent="0.25">
      <c r="A60" s="2">
        <f>'Margin Calls'!A60</f>
        <v>45041</v>
      </c>
      <c r="B60" s="3">
        <f>'Margin Calls'!B60</f>
        <v>0</v>
      </c>
      <c r="C60" s="3">
        <f>'Margin Calls'!C60</f>
        <v>0</v>
      </c>
      <c r="D60" s="3">
        <f t="shared" si="0"/>
        <v>0</v>
      </c>
      <c r="E60" s="3">
        <f t="shared" si="5"/>
        <v>0</v>
      </c>
      <c r="F60" s="3">
        <f t="shared" si="1"/>
        <v>0</v>
      </c>
      <c r="G60" s="3">
        <f>MAX($G$5,SQRT(SUM($F$5:F60)/COUNTA($F$5:F60)))</f>
        <v>1000</v>
      </c>
      <c r="H60" s="3">
        <f t="shared" si="2"/>
        <v>2575.83</v>
      </c>
      <c r="I60" s="3">
        <f>MAX($I$5,AVERAGE($D$5:D60))</f>
        <v>3000</v>
      </c>
      <c r="J60" s="6">
        <v>3</v>
      </c>
      <c r="K60" s="3">
        <f t="shared" si="3"/>
        <v>13461.468431660142</v>
      </c>
      <c r="L60" s="3">
        <f t="shared" si="4"/>
        <v>13500</v>
      </c>
      <c r="M60" s="3">
        <f>L60*'Margin Calculation Parameters'!$B$1/100</f>
        <v>3375</v>
      </c>
      <c r="N60" s="3">
        <f>L60*'Margin Calculation Parameters'!$B$2/100</f>
        <v>675</v>
      </c>
      <c r="O60" s="3">
        <f>MAX(L60+M60+N60,'Margin Calculation Parameters'!$B$3)</f>
        <v>40000</v>
      </c>
    </row>
    <row r="61" spans="1:15" x14ac:dyDescent="0.25">
      <c r="A61" s="2">
        <f>'Margin Calls'!A61</f>
        <v>45042</v>
      </c>
      <c r="B61" s="3">
        <f>'Margin Calls'!B61</f>
        <v>0</v>
      </c>
      <c r="C61" s="3">
        <f>'Margin Calls'!C61</f>
        <v>0</v>
      </c>
      <c r="D61" s="3">
        <f t="shared" si="0"/>
        <v>0</v>
      </c>
      <c r="E61" s="3">
        <f t="shared" si="5"/>
        <v>0</v>
      </c>
      <c r="F61" s="3">
        <f t="shared" si="1"/>
        <v>0</v>
      </c>
      <c r="G61" s="3">
        <f>MAX($G$5,SQRT(SUM($F$5:F61)/COUNTA($F$5:F61)))</f>
        <v>1000</v>
      </c>
      <c r="H61" s="3">
        <f t="shared" si="2"/>
        <v>2575.83</v>
      </c>
      <c r="I61" s="3">
        <f>MAX($I$5,AVERAGE($D$5:D61))</f>
        <v>3000</v>
      </c>
      <c r="J61" s="6">
        <v>3</v>
      </c>
      <c r="K61" s="3">
        <f t="shared" si="3"/>
        <v>13461.468431660142</v>
      </c>
      <c r="L61" s="3">
        <f t="shared" si="4"/>
        <v>13500</v>
      </c>
      <c r="M61" s="3">
        <f>L61*'Margin Calculation Parameters'!$B$1/100</f>
        <v>3375</v>
      </c>
      <c r="N61" s="3">
        <f>L61*'Margin Calculation Parameters'!$B$2/100</f>
        <v>675</v>
      </c>
      <c r="O61" s="3">
        <f>MAX(L61+M61+N61,'Margin Calculation Parameters'!$B$3)</f>
        <v>40000</v>
      </c>
    </row>
    <row r="62" spans="1:15" x14ac:dyDescent="0.25">
      <c r="A62" s="2">
        <f>'Margin Calls'!A62</f>
        <v>45043</v>
      </c>
      <c r="B62" s="3">
        <f>'Margin Calls'!B62</f>
        <v>0</v>
      </c>
      <c r="C62" s="3">
        <f>'Margin Calls'!C62</f>
        <v>0</v>
      </c>
      <c r="D62" s="3">
        <f t="shared" si="0"/>
        <v>0</v>
      </c>
      <c r="E62" s="3">
        <f t="shared" si="5"/>
        <v>0</v>
      </c>
      <c r="F62" s="3">
        <f t="shared" si="1"/>
        <v>0</v>
      </c>
      <c r="G62" s="3">
        <f>MAX($G$5,SQRT(SUM($F$5:F62)/COUNTA($F$5:F62)))</f>
        <v>1000</v>
      </c>
      <c r="H62" s="3">
        <f t="shared" si="2"/>
        <v>2575.83</v>
      </c>
      <c r="I62" s="3">
        <f>MAX($I$5,AVERAGE($D$5:D62))</f>
        <v>3000</v>
      </c>
      <c r="J62" s="6">
        <v>3</v>
      </c>
      <c r="K62" s="3">
        <f t="shared" si="3"/>
        <v>13461.468431660142</v>
      </c>
      <c r="L62" s="3">
        <f t="shared" si="4"/>
        <v>13500</v>
      </c>
      <c r="M62" s="3">
        <f>L62*'Margin Calculation Parameters'!$B$1/100</f>
        <v>3375</v>
      </c>
      <c r="N62" s="3">
        <f>L62*'Margin Calculation Parameters'!$B$2/100</f>
        <v>675</v>
      </c>
      <c r="O62" s="3">
        <f>MAX(L62+M62+N62,'Margin Calculation Parameters'!$B$3)</f>
        <v>40000</v>
      </c>
    </row>
    <row r="63" spans="1:15" x14ac:dyDescent="0.25">
      <c r="A63" s="2">
        <f>'Margin Calls'!A63</f>
        <v>45044</v>
      </c>
      <c r="B63" s="3">
        <f>'Margin Calls'!B63</f>
        <v>0</v>
      </c>
      <c r="C63" s="3">
        <f>'Margin Calls'!C63</f>
        <v>0</v>
      </c>
      <c r="D63" s="3">
        <f t="shared" si="0"/>
        <v>0</v>
      </c>
      <c r="E63" s="3">
        <f t="shared" si="5"/>
        <v>0</v>
      </c>
      <c r="F63" s="3">
        <f t="shared" si="1"/>
        <v>0</v>
      </c>
      <c r="G63" s="3">
        <f>MAX($G$5,SQRT(SUM($F$5:F63)/COUNTA($F$5:F63)))</f>
        <v>1000</v>
      </c>
      <c r="H63" s="3">
        <f t="shared" si="2"/>
        <v>2575.83</v>
      </c>
      <c r="I63" s="3">
        <f>MAX($I$5,AVERAGE($D$5:D63))</f>
        <v>3000</v>
      </c>
      <c r="J63" s="6">
        <v>3</v>
      </c>
      <c r="K63" s="3">
        <f t="shared" si="3"/>
        <v>13461.468431660142</v>
      </c>
      <c r="L63" s="3">
        <f t="shared" si="4"/>
        <v>13500</v>
      </c>
      <c r="M63" s="3">
        <f>L63*'Margin Calculation Parameters'!$B$1/100</f>
        <v>3375</v>
      </c>
      <c r="N63" s="3">
        <f>L63*'Margin Calculation Parameters'!$B$2/100</f>
        <v>675</v>
      </c>
      <c r="O63" s="3">
        <f>MAX(L63+M63+N63,'Margin Calculation Parameters'!$B$3)</f>
        <v>40000</v>
      </c>
    </row>
    <row r="64" spans="1:15" x14ac:dyDescent="0.25">
      <c r="A64" s="2">
        <f>'Margin Calls'!A64</f>
        <v>45045</v>
      </c>
      <c r="B64" s="3">
        <f>'Margin Calls'!B64</f>
        <v>0</v>
      </c>
      <c r="C64" s="3">
        <f>'Margin Calls'!C64</f>
        <v>0</v>
      </c>
      <c r="D64" s="3">
        <f t="shared" si="0"/>
        <v>0</v>
      </c>
      <c r="E64" s="3">
        <f t="shared" si="5"/>
        <v>0</v>
      </c>
      <c r="F64" s="3">
        <f t="shared" si="1"/>
        <v>0</v>
      </c>
      <c r="G64" s="3">
        <f>MAX($G$5,SQRT(SUM($F$5:F64)/COUNTA($F$5:F64)))</f>
        <v>1000</v>
      </c>
      <c r="H64" s="3">
        <f t="shared" si="2"/>
        <v>2575.83</v>
      </c>
      <c r="I64" s="3">
        <f>MAX($I$5,AVERAGE($D$5:D64))</f>
        <v>3000</v>
      </c>
      <c r="J64" s="6">
        <v>3</v>
      </c>
      <c r="K64" s="3">
        <f t="shared" si="3"/>
        <v>13461.468431660142</v>
      </c>
      <c r="L64" s="3">
        <f t="shared" si="4"/>
        <v>13500</v>
      </c>
      <c r="M64" s="3">
        <f>L64*'Margin Calculation Parameters'!$B$1/100</f>
        <v>3375</v>
      </c>
      <c r="N64" s="3">
        <f>L64*'Margin Calculation Parameters'!$B$2/100</f>
        <v>675</v>
      </c>
      <c r="O64" s="3">
        <f>MAX(L64+M64+N64,'Margin Calculation Parameters'!$B$3)</f>
        <v>40000</v>
      </c>
    </row>
    <row r="65" spans="1:15" x14ac:dyDescent="0.25">
      <c r="A65" s="2">
        <f>'Margin Calls'!A65</f>
        <v>45046</v>
      </c>
      <c r="B65" s="3">
        <f>'Margin Calls'!B65</f>
        <v>0</v>
      </c>
      <c r="C65" s="3">
        <f>'Margin Calls'!C65</f>
        <v>0</v>
      </c>
      <c r="D65" s="3">
        <f t="shared" si="0"/>
        <v>0</v>
      </c>
      <c r="E65" s="3">
        <f t="shared" si="5"/>
        <v>0</v>
      </c>
      <c r="F65" s="3">
        <f t="shared" si="1"/>
        <v>0</v>
      </c>
      <c r="G65" s="3">
        <f>MAX($G$5,SQRT(SUM($F$5:F65)/COUNTA($F$5:F65)))</f>
        <v>1000</v>
      </c>
      <c r="H65" s="3">
        <f t="shared" si="2"/>
        <v>2575.83</v>
      </c>
      <c r="I65" s="3">
        <f>MAX($I$5,AVERAGE($D$5:D65))</f>
        <v>3000</v>
      </c>
      <c r="J65" s="6">
        <v>3</v>
      </c>
      <c r="K65" s="3">
        <f t="shared" si="3"/>
        <v>13461.468431660142</v>
      </c>
      <c r="L65" s="3">
        <f t="shared" si="4"/>
        <v>13500</v>
      </c>
      <c r="M65" s="3">
        <f>L65*'Margin Calculation Parameters'!$B$1/100</f>
        <v>3375</v>
      </c>
      <c r="N65" s="3">
        <f>L65*'Margin Calculation Parameters'!$B$2/100</f>
        <v>675</v>
      </c>
      <c r="O65" s="3">
        <f>MAX(L65+M65+N65,'Margin Calculation Parameters'!$B$3)</f>
        <v>40000</v>
      </c>
    </row>
    <row r="66" spans="1:15" x14ac:dyDescent="0.25">
      <c r="A66" s="2">
        <f>'Margin Calls'!A66</f>
        <v>45047</v>
      </c>
      <c r="B66" s="3">
        <f>'Margin Calls'!B66</f>
        <v>0</v>
      </c>
      <c r="C66" s="3">
        <f>'Margin Calls'!C66</f>
        <v>0</v>
      </c>
      <c r="D66" s="3">
        <f t="shared" si="0"/>
        <v>0</v>
      </c>
      <c r="E66" s="3">
        <f t="shared" si="5"/>
        <v>0</v>
      </c>
      <c r="F66" s="3">
        <f t="shared" si="1"/>
        <v>0</v>
      </c>
      <c r="G66" s="3">
        <f>MAX($G$5,SQRT(SUM($F$5:F66)/COUNTA($F$5:F66)))</f>
        <v>1000</v>
      </c>
      <c r="H66" s="3">
        <f t="shared" si="2"/>
        <v>2575.83</v>
      </c>
      <c r="I66" s="3">
        <f>MAX($I$5,AVERAGE($D$5:D66))</f>
        <v>3000</v>
      </c>
      <c r="J66" s="6">
        <v>3</v>
      </c>
      <c r="K66" s="3">
        <f t="shared" si="3"/>
        <v>13461.468431660142</v>
      </c>
      <c r="L66" s="3">
        <f t="shared" si="4"/>
        <v>13500</v>
      </c>
      <c r="M66" s="3">
        <f>L66*'Margin Calculation Parameters'!$B$1/100</f>
        <v>3375</v>
      </c>
      <c r="N66" s="3">
        <f>L66*'Margin Calculation Parameters'!$B$2/100</f>
        <v>675</v>
      </c>
      <c r="O66" s="3">
        <f>MAX(L66+M66+N66,'Margin Calculation Parameters'!$B$3)</f>
        <v>40000</v>
      </c>
    </row>
    <row r="67" spans="1:15" x14ac:dyDescent="0.25">
      <c r="A67" s="2">
        <f>'Margin Calls'!A67</f>
        <v>45048</v>
      </c>
      <c r="B67" s="3">
        <f>'Margin Calls'!B67</f>
        <v>0</v>
      </c>
      <c r="C67" s="3">
        <f>'Margin Calls'!C67</f>
        <v>0</v>
      </c>
      <c r="D67" s="3">
        <f t="shared" si="0"/>
        <v>0</v>
      </c>
      <c r="E67" s="3">
        <f t="shared" si="5"/>
        <v>0</v>
      </c>
      <c r="F67" s="3">
        <f t="shared" si="1"/>
        <v>0</v>
      </c>
      <c r="G67" s="3">
        <f>MAX($G$5,SQRT(SUM($F$5:F67)/COUNTA($F$5:F67)))</f>
        <v>1000</v>
      </c>
      <c r="H67" s="3">
        <f t="shared" si="2"/>
        <v>2575.83</v>
      </c>
      <c r="I67" s="3">
        <f>MAX($I$5,AVERAGE($D$5:D67))</f>
        <v>3000</v>
      </c>
      <c r="J67" s="6">
        <v>3</v>
      </c>
      <c r="K67" s="3">
        <f t="shared" si="3"/>
        <v>13461.468431660142</v>
      </c>
      <c r="L67" s="3">
        <f t="shared" si="4"/>
        <v>13500</v>
      </c>
      <c r="M67" s="3">
        <f>L67*'Margin Calculation Parameters'!$B$1/100</f>
        <v>3375</v>
      </c>
      <c r="N67" s="3">
        <f>L67*'Margin Calculation Parameters'!$B$2/100</f>
        <v>675</v>
      </c>
      <c r="O67" s="3">
        <f>MAX(L67+M67+N67,'Margin Calculation Parameters'!$B$3)</f>
        <v>40000</v>
      </c>
    </row>
    <row r="68" spans="1:15" x14ac:dyDescent="0.25">
      <c r="A68" s="2">
        <f>'Margin Calls'!A68</f>
        <v>45049</v>
      </c>
      <c r="B68" s="3">
        <f>'Margin Calls'!B68</f>
        <v>0</v>
      </c>
      <c r="C68" s="3">
        <f>'Margin Calls'!C68</f>
        <v>0</v>
      </c>
      <c r="D68" s="3">
        <f t="shared" si="0"/>
        <v>0</v>
      </c>
      <c r="E68" s="3">
        <f t="shared" si="5"/>
        <v>0</v>
      </c>
      <c r="F68" s="3">
        <f t="shared" si="1"/>
        <v>0</v>
      </c>
      <c r="G68" s="3">
        <f>MAX($G$5,SQRT(SUM($F$5:F68)/COUNTA($F$5:F68)))</f>
        <v>1000</v>
      </c>
      <c r="H68" s="3">
        <f t="shared" si="2"/>
        <v>2575.83</v>
      </c>
      <c r="I68" s="3">
        <f>MAX($I$5,AVERAGE($D$5:D68))</f>
        <v>3000</v>
      </c>
      <c r="J68" s="6">
        <v>3</v>
      </c>
      <c r="K68" s="3">
        <f t="shared" si="3"/>
        <v>13461.468431660142</v>
      </c>
      <c r="L68" s="3">
        <f t="shared" si="4"/>
        <v>13500</v>
      </c>
      <c r="M68" s="3">
        <f>L68*'Margin Calculation Parameters'!$B$1/100</f>
        <v>3375</v>
      </c>
      <c r="N68" s="3">
        <f>L68*'Margin Calculation Parameters'!$B$2/100</f>
        <v>675</v>
      </c>
      <c r="O68" s="3">
        <f>MAX(L68+M68+N68,'Margin Calculation Parameters'!$B$3)</f>
        <v>40000</v>
      </c>
    </row>
    <row r="69" spans="1:15" x14ac:dyDescent="0.25">
      <c r="A69" s="2">
        <f>'Margin Calls'!A69</f>
        <v>45050</v>
      </c>
      <c r="B69" s="3">
        <f>'Margin Calls'!B69</f>
        <v>0</v>
      </c>
      <c r="C69" s="3">
        <f>'Margin Calls'!C69</f>
        <v>0</v>
      </c>
      <c r="D69" s="3">
        <f t="shared" si="0"/>
        <v>0</v>
      </c>
      <c r="E69" s="3">
        <f t="shared" si="5"/>
        <v>0</v>
      </c>
      <c r="F69" s="3">
        <f t="shared" si="1"/>
        <v>0</v>
      </c>
      <c r="G69" s="3">
        <f>MAX($G$5,SQRT(SUM($F$5:F69)/COUNTA($F$5:F69)))</f>
        <v>1000</v>
      </c>
      <c r="H69" s="3">
        <f t="shared" si="2"/>
        <v>2575.83</v>
      </c>
      <c r="I69" s="3">
        <f>MAX($I$5,AVERAGE($D$5:D69))</f>
        <v>3000</v>
      </c>
      <c r="J69" s="6">
        <v>3</v>
      </c>
      <c r="K69" s="3">
        <f t="shared" si="3"/>
        <v>13461.468431660142</v>
      </c>
      <c r="L69" s="3">
        <f t="shared" si="4"/>
        <v>13500</v>
      </c>
      <c r="M69" s="3">
        <f>L69*'Margin Calculation Parameters'!$B$1/100</f>
        <v>3375</v>
      </c>
      <c r="N69" s="3">
        <f>L69*'Margin Calculation Parameters'!$B$2/100</f>
        <v>675</v>
      </c>
      <c r="O69" s="3">
        <f>MAX(L69+M69+N69,'Margin Calculation Parameters'!$B$3)</f>
        <v>40000</v>
      </c>
    </row>
    <row r="70" spans="1:15" x14ac:dyDescent="0.25">
      <c r="A70" s="2">
        <f>'Margin Calls'!A70</f>
        <v>45051</v>
      </c>
      <c r="B70" s="3">
        <f>'Margin Calls'!B70</f>
        <v>0</v>
      </c>
      <c r="C70" s="3">
        <f>'Margin Calls'!C70</f>
        <v>0</v>
      </c>
      <c r="D70" s="3">
        <f t="shared" ref="D70:D133" si="6">MAX(0,SUM(B70:C70))</f>
        <v>0</v>
      </c>
      <c r="E70" s="3">
        <f t="shared" si="5"/>
        <v>0</v>
      </c>
      <c r="F70" s="3">
        <f t="shared" ref="F70:F133" si="7">E70^2</f>
        <v>0</v>
      </c>
      <c r="G70" s="3">
        <f>MAX($G$5,SQRT(SUM($F$5:F70)/COUNTA($F$5:F70)))</f>
        <v>1000</v>
      </c>
      <c r="H70" s="3">
        <f t="shared" ref="H70:H133" si="8">G70*2.57583</f>
        <v>2575.83</v>
      </c>
      <c r="I70" s="3">
        <f>MAX($I$5,AVERAGE($D$5:D70))</f>
        <v>3000</v>
      </c>
      <c r="J70" s="6">
        <v>3</v>
      </c>
      <c r="K70" s="3">
        <f t="shared" ref="K70:K133" si="9">I70*J70+H70*SQRT(J70)</f>
        <v>13461.468431660142</v>
      </c>
      <c r="L70" s="3">
        <f t="shared" ref="L70:L133" si="10">ROUNDUP(K70/500,0)*500</f>
        <v>13500</v>
      </c>
      <c r="M70" s="3">
        <f>L70*'Margin Calculation Parameters'!$B$1/100</f>
        <v>3375</v>
      </c>
      <c r="N70" s="3">
        <f>L70*'Margin Calculation Parameters'!$B$2/100</f>
        <v>675</v>
      </c>
      <c r="O70" s="3">
        <f>MAX(L70+M70+N70,'Margin Calculation Parameters'!$B$3)</f>
        <v>40000</v>
      </c>
    </row>
    <row r="71" spans="1:15" x14ac:dyDescent="0.25">
      <c r="A71" s="2">
        <f>'Margin Calls'!A71</f>
        <v>45052</v>
      </c>
      <c r="B71" s="3">
        <f>'Margin Calls'!B71</f>
        <v>0</v>
      </c>
      <c r="C71" s="3">
        <f>'Margin Calls'!C71</f>
        <v>0</v>
      </c>
      <c r="D71" s="3">
        <f t="shared" si="6"/>
        <v>0</v>
      </c>
      <c r="E71" s="3">
        <f t="shared" ref="E71:E134" si="11">MAX(ABS(D71-D70),$E$5)</f>
        <v>0</v>
      </c>
      <c r="F71" s="3">
        <f t="shared" si="7"/>
        <v>0</v>
      </c>
      <c r="G71" s="3">
        <f>MAX($G$5,SQRT(SUM($F$5:F71)/COUNTA($F$5:F71)))</f>
        <v>1000</v>
      </c>
      <c r="H71" s="3">
        <f t="shared" si="8"/>
        <v>2575.83</v>
      </c>
      <c r="I71" s="3">
        <f>MAX($I$5,AVERAGE($D$5:D71))</f>
        <v>3000</v>
      </c>
      <c r="J71" s="6">
        <v>3</v>
      </c>
      <c r="K71" s="3">
        <f t="shared" si="9"/>
        <v>13461.468431660142</v>
      </c>
      <c r="L71" s="3">
        <f t="shared" si="10"/>
        <v>13500</v>
      </c>
      <c r="M71" s="3">
        <f>L71*'Margin Calculation Parameters'!$B$1/100</f>
        <v>3375</v>
      </c>
      <c r="N71" s="3">
        <f>L71*'Margin Calculation Parameters'!$B$2/100</f>
        <v>675</v>
      </c>
      <c r="O71" s="3">
        <f>MAX(L71+M71+N71,'Margin Calculation Parameters'!$B$3)</f>
        <v>40000</v>
      </c>
    </row>
    <row r="72" spans="1:15" x14ac:dyDescent="0.25">
      <c r="A72" s="2">
        <f>'Margin Calls'!A72</f>
        <v>45053</v>
      </c>
      <c r="B72" s="3">
        <f>'Margin Calls'!B72</f>
        <v>0</v>
      </c>
      <c r="C72" s="3">
        <f>'Margin Calls'!C72</f>
        <v>0</v>
      </c>
      <c r="D72" s="3">
        <f t="shared" si="6"/>
        <v>0</v>
      </c>
      <c r="E72" s="3">
        <f t="shared" si="11"/>
        <v>0</v>
      </c>
      <c r="F72" s="3">
        <f t="shared" si="7"/>
        <v>0</v>
      </c>
      <c r="G72" s="3">
        <f>MAX($G$5,SQRT(SUM($F$5:F72)/COUNTA($F$5:F72)))</f>
        <v>1000</v>
      </c>
      <c r="H72" s="3">
        <f t="shared" si="8"/>
        <v>2575.83</v>
      </c>
      <c r="I72" s="3">
        <f>MAX($I$5,AVERAGE($D$5:D72))</f>
        <v>3000</v>
      </c>
      <c r="J72" s="6">
        <v>3</v>
      </c>
      <c r="K72" s="3">
        <f t="shared" si="9"/>
        <v>13461.468431660142</v>
      </c>
      <c r="L72" s="3">
        <f t="shared" si="10"/>
        <v>13500</v>
      </c>
      <c r="M72" s="3">
        <f>L72*'Margin Calculation Parameters'!$B$1/100</f>
        <v>3375</v>
      </c>
      <c r="N72" s="3">
        <f>L72*'Margin Calculation Parameters'!$B$2/100</f>
        <v>675</v>
      </c>
      <c r="O72" s="3">
        <f>MAX(L72+M72+N72,'Margin Calculation Parameters'!$B$3)</f>
        <v>40000</v>
      </c>
    </row>
    <row r="73" spans="1:15" x14ac:dyDescent="0.25">
      <c r="A73" s="2">
        <f>'Margin Calls'!A73</f>
        <v>45054</v>
      </c>
      <c r="B73" s="3">
        <f>'Margin Calls'!B73</f>
        <v>0</v>
      </c>
      <c r="C73" s="3">
        <f>'Margin Calls'!C73</f>
        <v>0</v>
      </c>
      <c r="D73" s="3">
        <f t="shared" si="6"/>
        <v>0</v>
      </c>
      <c r="E73" s="3">
        <f t="shared" si="11"/>
        <v>0</v>
      </c>
      <c r="F73" s="3">
        <f t="shared" si="7"/>
        <v>0</v>
      </c>
      <c r="G73" s="3">
        <f>MAX($G$5,SQRT(SUM($F$5:F73)/COUNTA($F$5:F73)))</f>
        <v>1000</v>
      </c>
      <c r="H73" s="3">
        <f t="shared" si="8"/>
        <v>2575.83</v>
      </c>
      <c r="I73" s="3">
        <f>MAX($I$5,AVERAGE($D$5:D73))</f>
        <v>3000</v>
      </c>
      <c r="J73" s="6">
        <v>3</v>
      </c>
      <c r="K73" s="3">
        <f t="shared" si="9"/>
        <v>13461.468431660142</v>
      </c>
      <c r="L73" s="3">
        <f t="shared" si="10"/>
        <v>13500</v>
      </c>
      <c r="M73" s="3">
        <f>L73*'Margin Calculation Parameters'!$B$1/100</f>
        <v>3375</v>
      </c>
      <c r="N73" s="3">
        <f>L73*'Margin Calculation Parameters'!$B$2/100</f>
        <v>675</v>
      </c>
      <c r="O73" s="3">
        <f>MAX(L73+M73+N73,'Margin Calculation Parameters'!$B$3)</f>
        <v>40000</v>
      </c>
    </row>
    <row r="74" spans="1:15" x14ac:dyDescent="0.25">
      <c r="A74" s="2">
        <f>'Margin Calls'!A74</f>
        <v>45055</v>
      </c>
      <c r="B74" s="3">
        <f>'Margin Calls'!B74</f>
        <v>0</v>
      </c>
      <c r="C74" s="3">
        <f>'Margin Calls'!C74</f>
        <v>0</v>
      </c>
      <c r="D74" s="3">
        <f t="shared" si="6"/>
        <v>0</v>
      </c>
      <c r="E74" s="3">
        <f t="shared" si="11"/>
        <v>0</v>
      </c>
      <c r="F74" s="3">
        <f t="shared" si="7"/>
        <v>0</v>
      </c>
      <c r="G74" s="3">
        <f>MAX($G$5,SQRT(SUM($F$5:F74)/COUNTA($F$5:F74)))</f>
        <v>1000</v>
      </c>
      <c r="H74" s="3">
        <f t="shared" si="8"/>
        <v>2575.83</v>
      </c>
      <c r="I74" s="3">
        <f>MAX($I$5,AVERAGE($D$5:D74))</f>
        <v>3000</v>
      </c>
      <c r="J74" s="6">
        <v>3</v>
      </c>
      <c r="K74" s="3">
        <f t="shared" si="9"/>
        <v>13461.468431660142</v>
      </c>
      <c r="L74" s="3">
        <f t="shared" si="10"/>
        <v>13500</v>
      </c>
      <c r="M74" s="3">
        <f>L74*'Margin Calculation Parameters'!$B$1/100</f>
        <v>3375</v>
      </c>
      <c r="N74" s="3">
        <f>L74*'Margin Calculation Parameters'!$B$2/100</f>
        <v>675</v>
      </c>
      <c r="O74" s="3">
        <f>MAX(L74+M74+N74,'Margin Calculation Parameters'!$B$3)</f>
        <v>40000</v>
      </c>
    </row>
    <row r="75" spans="1:15" x14ac:dyDescent="0.25">
      <c r="A75" s="2">
        <f>'Margin Calls'!A75</f>
        <v>45056</v>
      </c>
      <c r="B75" s="3">
        <f>'Margin Calls'!B75</f>
        <v>0</v>
      </c>
      <c r="C75" s="3">
        <f>'Margin Calls'!C75</f>
        <v>0</v>
      </c>
      <c r="D75" s="3">
        <f t="shared" si="6"/>
        <v>0</v>
      </c>
      <c r="E75" s="3">
        <f t="shared" si="11"/>
        <v>0</v>
      </c>
      <c r="F75" s="3">
        <f t="shared" si="7"/>
        <v>0</v>
      </c>
      <c r="G75" s="3">
        <f>MAX($G$5,SQRT(SUM($F$5:F75)/COUNTA($F$5:F75)))</f>
        <v>1000</v>
      </c>
      <c r="H75" s="3">
        <f t="shared" si="8"/>
        <v>2575.83</v>
      </c>
      <c r="I75" s="3">
        <f>MAX($I$5,AVERAGE($D$5:D75))</f>
        <v>3000</v>
      </c>
      <c r="J75" s="6">
        <v>3</v>
      </c>
      <c r="K75" s="3">
        <f t="shared" si="9"/>
        <v>13461.468431660142</v>
      </c>
      <c r="L75" s="3">
        <f t="shared" si="10"/>
        <v>13500</v>
      </c>
      <c r="M75" s="3">
        <f>L75*'Margin Calculation Parameters'!$B$1/100</f>
        <v>3375</v>
      </c>
      <c r="N75" s="3">
        <f>L75*'Margin Calculation Parameters'!$B$2/100</f>
        <v>675</v>
      </c>
      <c r="O75" s="3">
        <f>MAX(L75+M75+N75,'Margin Calculation Parameters'!$B$3)</f>
        <v>40000</v>
      </c>
    </row>
    <row r="76" spans="1:15" x14ac:dyDescent="0.25">
      <c r="A76" s="2">
        <f>'Margin Calls'!A76</f>
        <v>45057</v>
      </c>
      <c r="B76" s="3">
        <f>'Margin Calls'!B76</f>
        <v>0</v>
      </c>
      <c r="C76" s="3">
        <f>'Margin Calls'!C76</f>
        <v>0</v>
      </c>
      <c r="D76" s="3">
        <f t="shared" si="6"/>
        <v>0</v>
      </c>
      <c r="E76" s="3">
        <f t="shared" si="11"/>
        <v>0</v>
      </c>
      <c r="F76" s="3">
        <f t="shared" si="7"/>
        <v>0</v>
      </c>
      <c r="G76" s="3">
        <f>MAX($G$5,SQRT(SUM($F$5:F76)/COUNTA($F$5:F76)))</f>
        <v>1000</v>
      </c>
      <c r="H76" s="3">
        <f t="shared" si="8"/>
        <v>2575.83</v>
      </c>
      <c r="I76" s="3">
        <f>MAX($I$5,AVERAGE($D$5:D76))</f>
        <v>3000</v>
      </c>
      <c r="J76" s="6">
        <v>3</v>
      </c>
      <c r="K76" s="3">
        <f t="shared" si="9"/>
        <v>13461.468431660142</v>
      </c>
      <c r="L76" s="3">
        <f t="shared" si="10"/>
        <v>13500</v>
      </c>
      <c r="M76" s="3">
        <f>L76*'Margin Calculation Parameters'!$B$1/100</f>
        <v>3375</v>
      </c>
      <c r="N76" s="3">
        <f>L76*'Margin Calculation Parameters'!$B$2/100</f>
        <v>675</v>
      </c>
      <c r="O76" s="3">
        <f>MAX(L76+M76+N76,'Margin Calculation Parameters'!$B$3)</f>
        <v>40000</v>
      </c>
    </row>
    <row r="77" spans="1:15" x14ac:dyDescent="0.25">
      <c r="A77" s="2">
        <f>'Margin Calls'!A77</f>
        <v>45058</v>
      </c>
      <c r="B77" s="3">
        <f>'Margin Calls'!B77</f>
        <v>0</v>
      </c>
      <c r="C77" s="3">
        <f>'Margin Calls'!C77</f>
        <v>0</v>
      </c>
      <c r="D77" s="3">
        <f t="shared" si="6"/>
        <v>0</v>
      </c>
      <c r="E77" s="3">
        <f t="shared" si="11"/>
        <v>0</v>
      </c>
      <c r="F77" s="3">
        <f t="shared" si="7"/>
        <v>0</v>
      </c>
      <c r="G77" s="3">
        <f>MAX($G$5,SQRT(SUM($F$5:F77)/COUNTA($F$5:F77)))</f>
        <v>1000</v>
      </c>
      <c r="H77" s="3">
        <f t="shared" si="8"/>
        <v>2575.83</v>
      </c>
      <c r="I77" s="3">
        <f>MAX($I$5,AVERAGE($D$5:D77))</f>
        <v>3000</v>
      </c>
      <c r="J77" s="6">
        <v>3</v>
      </c>
      <c r="K77" s="3">
        <f t="shared" si="9"/>
        <v>13461.468431660142</v>
      </c>
      <c r="L77" s="3">
        <f t="shared" si="10"/>
        <v>13500</v>
      </c>
      <c r="M77" s="3">
        <f>L77*'Margin Calculation Parameters'!$B$1/100</f>
        <v>3375</v>
      </c>
      <c r="N77" s="3">
        <f>L77*'Margin Calculation Parameters'!$B$2/100</f>
        <v>675</v>
      </c>
      <c r="O77" s="3">
        <f>MAX(L77+M77+N77,'Margin Calculation Parameters'!$B$3)</f>
        <v>40000</v>
      </c>
    </row>
    <row r="78" spans="1:15" x14ac:dyDescent="0.25">
      <c r="A78" s="2">
        <f>'Margin Calls'!A78</f>
        <v>45059</v>
      </c>
      <c r="B78" s="3">
        <f>'Margin Calls'!B78</f>
        <v>0</v>
      </c>
      <c r="C78" s="3">
        <f>'Margin Calls'!C78</f>
        <v>0</v>
      </c>
      <c r="D78" s="3">
        <f t="shared" si="6"/>
        <v>0</v>
      </c>
      <c r="E78" s="3">
        <f t="shared" si="11"/>
        <v>0</v>
      </c>
      <c r="F78" s="3">
        <f t="shared" si="7"/>
        <v>0</v>
      </c>
      <c r="G78" s="3">
        <f>MAX($G$5,SQRT(SUM($F$5:F78)/COUNTA($F$5:F78)))</f>
        <v>1000</v>
      </c>
      <c r="H78" s="3">
        <f t="shared" si="8"/>
        <v>2575.83</v>
      </c>
      <c r="I78" s="3">
        <f>MAX($I$5,AVERAGE($D$5:D78))</f>
        <v>3000</v>
      </c>
      <c r="J78" s="6">
        <v>3</v>
      </c>
      <c r="K78" s="3">
        <f t="shared" si="9"/>
        <v>13461.468431660142</v>
      </c>
      <c r="L78" s="3">
        <f t="shared" si="10"/>
        <v>13500</v>
      </c>
      <c r="M78" s="3">
        <f>L78*'Margin Calculation Parameters'!$B$1/100</f>
        <v>3375</v>
      </c>
      <c r="N78" s="3">
        <f>L78*'Margin Calculation Parameters'!$B$2/100</f>
        <v>675</v>
      </c>
      <c r="O78" s="3">
        <f>MAX(L78+M78+N78,'Margin Calculation Parameters'!$B$3)</f>
        <v>40000</v>
      </c>
    </row>
    <row r="79" spans="1:15" x14ac:dyDescent="0.25">
      <c r="A79" s="2">
        <f>'Margin Calls'!A79</f>
        <v>45060</v>
      </c>
      <c r="B79" s="3">
        <f>'Margin Calls'!B79</f>
        <v>0</v>
      </c>
      <c r="C79" s="3">
        <f>'Margin Calls'!C79</f>
        <v>0</v>
      </c>
      <c r="D79" s="3">
        <f t="shared" si="6"/>
        <v>0</v>
      </c>
      <c r="E79" s="3">
        <f t="shared" si="11"/>
        <v>0</v>
      </c>
      <c r="F79" s="3">
        <f t="shared" si="7"/>
        <v>0</v>
      </c>
      <c r="G79" s="3">
        <f>MAX($G$5,SQRT(SUM($F$5:F79)/COUNTA($F$5:F79)))</f>
        <v>1000</v>
      </c>
      <c r="H79" s="3">
        <f t="shared" si="8"/>
        <v>2575.83</v>
      </c>
      <c r="I79" s="3">
        <f>MAX($I$5,AVERAGE($D$5:D79))</f>
        <v>3000</v>
      </c>
      <c r="J79" s="6">
        <v>3</v>
      </c>
      <c r="K79" s="3">
        <f t="shared" si="9"/>
        <v>13461.468431660142</v>
      </c>
      <c r="L79" s="3">
        <f t="shared" si="10"/>
        <v>13500</v>
      </c>
      <c r="M79" s="3">
        <f>L79*'Margin Calculation Parameters'!$B$1/100</f>
        <v>3375</v>
      </c>
      <c r="N79" s="3">
        <f>L79*'Margin Calculation Parameters'!$B$2/100</f>
        <v>675</v>
      </c>
      <c r="O79" s="3">
        <f>MAX(L79+M79+N79,'Margin Calculation Parameters'!$B$3)</f>
        <v>40000</v>
      </c>
    </row>
    <row r="80" spans="1:15" x14ac:dyDescent="0.25">
      <c r="A80" s="2">
        <f>'Margin Calls'!A80</f>
        <v>45061</v>
      </c>
      <c r="B80" s="3">
        <f>'Margin Calls'!B80</f>
        <v>0</v>
      </c>
      <c r="C80" s="3">
        <f>'Margin Calls'!C80</f>
        <v>0</v>
      </c>
      <c r="D80" s="3">
        <f t="shared" si="6"/>
        <v>0</v>
      </c>
      <c r="E80" s="3">
        <f t="shared" si="11"/>
        <v>0</v>
      </c>
      <c r="F80" s="3">
        <f t="shared" si="7"/>
        <v>0</v>
      </c>
      <c r="G80" s="3">
        <f>MAX($G$5,SQRT(SUM($F$5:F80)/COUNTA($F$5:F80)))</f>
        <v>1000</v>
      </c>
      <c r="H80" s="3">
        <f t="shared" si="8"/>
        <v>2575.83</v>
      </c>
      <c r="I80" s="3">
        <f>MAX($I$5,AVERAGE($D$5:D80))</f>
        <v>3000</v>
      </c>
      <c r="J80" s="6">
        <v>3</v>
      </c>
      <c r="K80" s="3">
        <f t="shared" si="9"/>
        <v>13461.468431660142</v>
      </c>
      <c r="L80" s="3">
        <f t="shared" si="10"/>
        <v>13500</v>
      </c>
      <c r="M80" s="3">
        <f>L80*'Margin Calculation Parameters'!$B$1/100</f>
        <v>3375</v>
      </c>
      <c r="N80" s="3">
        <f>L80*'Margin Calculation Parameters'!$B$2/100</f>
        <v>675</v>
      </c>
      <c r="O80" s="3">
        <f>MAX(L80+M80+N80,'Margin Calculation Parameters'!$B$3)</f>
        <v>40000</v>
      </c>
    </row>
    <row r="81" spans="1:15" x14ac:dyDescent="0.25">
      <c r="A81" s="2">
        <f>'Margin Calls'!A81</f>
        <v>45062</v>
      </c>
      <c r="B81" s="3">
        <f>'Margin Calls'!B81</f>
        <v>0</v>
      </c>
      <c r="C81" s="3">
        <f>'Margin Calls'!C81</f>
        <v>0</v>
      </c>
      <c r="D81" s="3">
        <f t="shared" si="6"/>
        <v>0</v>
      </c>
      <c r="E81" s="3">
        <f t="shared" si="11"/>
        <v>0</v>
      </c>
      <c r="F81" s="3">
        <f t="shared" si="7"/>
        <v>0</v>
      </c>
      <c r="G81" s="3">
        <f>MAX($G$5,SQRT(SUM($F$5:F81)/COUNTA($F$5:F81)))</f>
        <v>1000</v>
      </c>
      <c r="H81" s="3">
        <f t="shared" si="8"/>
        <v>2575.83</v>
      </c>
      <c r="I81" s="3">
        <f>MAX($I$5,AVERAGE($D$5:D81))</f>
        <v>3000</v>
      </c>
      <c r="J81" s="6">
        <v>3</v>
      </c>
      <c r="K81" s="3">
        <f t="shared" si="9"/>
        <v>13461.468431660142</v>
      </c>
      <c r="L81" s="3">
        <f t="shared" si="10"/>
        <v>13500</v>
      </c>
      <c r="M81" s="3">
        <f>L81*'Margin Calculation Parameters'!$B$1/100</f>
        <v>3375</v>
      </c>
      <c r="N81" s="3">
        <f>L81*'Margin Calculation Parameters'!$B$2/100</f>
        <v>675</v>
      </c>
      <c r="O81" s="3">
        <f>MAX(L81+M81+N81,'Margin Calculation Parameters'!$B$3)</f>
        <v>40000</v>
      </c>
    </row>
    <row r="82" spans="1:15" x14ac:dyDescent="0.25">
      <c r="A82" s="2">
        <f>'Margin Calls'!A82</f>
        <v>45063</v>
      </c>
      <c r="B82" s="3">
        <f>'Margin Calls'!B82</f>
        <v>0</v>
      </c>
      <c r="C82" s="3">
        <f>'Margin Calls'!C82</f>
        <v>0</v>
      </c>
      <c r="D82" s="3">
        <f t="shared" si="6"/>
        <v>0</v>
      </c>
      <c r="E82" s="3">
        <f t="shared" si="11"/>
        <v>0</v>
      </c>
      <c r="F82" s="3">
        <f t="shared" si="7"/>
        <v>0</v>
      </c>
      <c r="G82" s="3">
        <f>MAX($G$5,SQRT(SUM($F$5:F82)/COUNTA($F$5:F82)))</f>
        <v>1000</v>
      </c>
      <c r="H82" s="3">
        <f t="shared" si="8"/>
        <v>2575.83</v>
      </c>
      <c r="I82" s="3">
        <f>MAX($I$5,AVERAGE($D$5:D82))</f>
        <v>3000</v>
      </c>
      <c r="J82" s="6">
        <v>3</v>
      </c>
      <c r="K82" s="3">
        <f t="shared" si="9"/>
        <v>13461.468431660142</v>
      </c>
      <c r="L82" s="3">
        <f t="shared" si="10"/>
        <v>13500</v>
      </c>
      <c r="M82" s="3">
        <f>L82*'Margin Calculation Parameters'!$B$1/100</f>
        <v>3375</v>
      </c>
      <c r="N82" s="3">
        <f>L82*'Margin Calculation Parameters'!$B$2/100</f>
        <v>675</v>
      </c>
      <c r="O82" s="3">
        <f>MAX(L82+M82+N82,'Margin Calculation Parameters'!$B$3)</f>
        <v>40000</v>
      </c>
    </row>
    <row r="83" spans="1:15" x14ac:dyDescent="0.25">
      <c r="A83" s="2">
        <f>'Margin Calls'!A83</f>
        <v>45064</v>
      </c>
      <c r="B83" s="3">
        <f>'Margin Calls'!B83</f>
        <v>0</v>
      </c>
      <c r="C83" s="3">
        <f>'Margin Calls'!C83</f>
        <v>0</v>
      </c>
      <c r="D83" s="3">
        <f t="shared" si="6"/>
        <v>0</v>
      </c>
      <c r="E83" s="3">
        <f t="shared" si="11"/>
        <v>0</v>
      </c>
      <c r="F83" s="3">
        <f t="shared" si="7"/>
        <v>0</v>
      </c>
      <c r="G83" s="3">
        <f>MAX($G$5,SQRT(SUM($F$5:F83)/COUNTA($F$5:F83)))</f>
        <v>1000</v>
      </c>
      <c r="H83" s="3">
        <f t="shared" si="8"/>
        <v>2575.83</v>
      </c>
      <c r="I83" s="3">
        <f>MAX($I$5,AVERAGE($D$5:D83))</f>
        <v>3000</v>
      </c>
      <c r="J83" s="6">
        <v>3</v>
      </c>
      <c r="K83" s="3">
        <f t="shared" si="9"/>
        <v>13461.468431660142</v>
      </c>
      <c r="L83" s="3">
        <f t="shared" si="10"/>
        <v>13500</v>
      </c>
      <c r="M83" s="3">
        <f>L83*'Margin Calculation Parameters'!$B$1/100</f>
        <v>3375</v>
      </c>
      <c r="N83" s="3">
        <f>L83*'Margin Calculation Parameters'!$B$2/100</f>
        <v>675</v>
      </c>
      <c r="O83" s="3">
        <f>MAX(L83+M83+N83,'Margin Calculation Parameters'!$B$3)</f>
        <v>40000</v>
      </c>
    </row>
    <row r="84" spans="1:15" x14ac:dyDescent="0.25">
      <c r="A84" s="2">
        <f>'Margin Calls'!A84</f>
        <v>45065</v>
      </c>
      <c r="B84" s="3">
        <f>'Margin Calls'!B84</f>
        <v>0</v>
      </c>
      <c r="C84" s="3">
        <f>'Margin Calls'!C84</f>
        <v>0</v>
      </c>
      <c r="D84" s="3">
        <f t="shared" si="6"/>
        <v>0</v>
      </c>
      <c r="E84" s="3">
        <f t="shared" si="11"/>
        <v>0</v>
      </c>
      <c r="F84" s="3">
        <f t="shared" si="7"/>
        <v>0</v>
      </c>
      <c r="G84" s="3">
        <f>MAX($G$5,SQRT(SUM($F$5:F84)/COUNTA($F$5:F84)))</f>
        <v>1000</v>
      </c>
      <c r="H84" s="3">
        <f t="shared" si="8"/>
        <v>2575.83</v>
      </c>
      <c r="I84" s="3">
        <f>MAX($I$5,AVERAGE($D$5:D84))</f>
        <v>3000</v>
      </c>
      <c r="J84" s="6">
        <v>3</v>
      </c>
      <c r="K84" s="3">
        <f t="shared" si="9"/>
        <v>13461.468431660142</v>
      </c>
      <c r="L84" s="3">
        <f t="shared" si="10"/>
        <v>13500</v>
      </c>
      <c r="M84" s="3">
        <f>L84*'Margin Calculation Parameters'!$B$1/100</f>
        <v>3375</v>
      </c>
      <c r="N84" s="3">
        <f>L84*'Margin Calculation Parameters'!$B$2/100</f>
        <v>675</v>
      </c>
      <c r="O84" s="3">
        <f>MAX(L84+M84+N84,'Margin Calculation Parameters'!$B$3)</f>
        <v>40000</v>
      </c>
    </row>
    <row r="85" spans="1:15" x14ac:dyDescent="0.25">
      <c r="A85" s="2">
        <f>'Margin Calls'!A85</f>
        <v>45066</v>
      </c>
      <c r="B85" s="3">
        <f>'Margin Calls'!B85</f>
        <v>0</v>
      </c>
      <c r="C85" s="3">
        <f>'Margin Calls'!C85</f>
        <v>0</v>
      </c>
      <c r="D85" s="3">
        <f t="shared" si="6"/>
        <v>0</v>
      </c>
      <c r="E85" s="3">
        <f t="shared" si="11"/>
        <v>0</v>
      </c>
      <c r="F85" s="3">
        <f t="shared" si="7"/>
        <v>0</v>
      </c>
      <c r="G85" s="3">
        <f>MAX($G$5,SQRT(SUM($F$5:F85)/COUNTA($F$5:F85)))</f>
        <v>1000</v>
      </c>
      <c r="H85" s="3">
        <f t="shared" si="8"/>
        <v>2575.83</v>
      </c>
      <c r="I85" s="3">
        <f>MAX($I$5,AVERAGE($D$5:D85))</f>
        <v>3000</v>
      </c>
      <c r="J85" s="6">
        <v>3</v>
      </c>
      <c r="K85" s="3">
        <f t="shared" si="9"/>
        <v>13461.468431660142</v>
      </c>
      <c r="L85" s="3">
        <f t="shared" si="10"/>
        <v>13500</v>
      </c>
      <c r="M85" s="3">
        <f>L85*'Margin Calculation Parameters'!$B$1/100</f>
        <v>3375</v>
      </c>
      <c r="N85" s="3">
        <f>L85*'Margin Calculation Parameters'!$B$2/100</f>
        <v>675</v>
      </c>
      <c r="O85" s="3">
        <f>MAX(L85+M85+N85,'Margin Calculation Parameters'!$B$3)</f>
        <v>40000</v>
      </c>
    </row>
    <row r="86" spans="1:15" x14ac:dyDescent="0.25">
      <c r="A86" s="2">
        <f>'Margin Calls'!A86</f>
        <v>45067</v>
      </c>
      <c r="B86" s="3">
        <f>'Margin Calls'!B86</f>
        <v>0</v>
      </c>
      <c r="C86" s="3">
        <f>'Margin Calls'!C86</f>
        <v>0</v>
      </c>
      <c r="D86" s="3">
        <f t="shared" si="6"/>
        <v>0</v>
      </c>
      <c r="E86" s="3">
        <f t="shared" si="11"/>
        <v>0</v>
      </c>
      <c r="F86" s="3">
        <f t="shared" si="7"/>
        <v>0</v>
      </c>
      <c r="G86" s="3">
        <f>MAX($G$5,SQRT(SUM($F$5:F86)/COUNTA($F$5:F86)))</f>
        <v>1000</v>
      </c>
      <c r="H86" s="3">
        <f t="shared" si="8"/>
        <v>2575.83</v>
      </c>
      <c r="I86" s="3">
        <f>MAX($I$5,AVERAGE($D$5:D86))</f>
        <v>3000</v>
      </c>
      <c r="J86" s="6">
        <v>3</v>
      </c>
      <c r="K86" s="3">
        <f t="shared" si="9"/>
        <v>13461.468431660142</v>
      </c>
      <c r="L86" s="3">
        <f t="shared" si="10"/>
        <v>13500</v>
      </c>
      <c r="M86" s="3">
        <f>L86*'Margin Calculation Parameters'!$B$1/100</f>
        <v>3375</v>
      </c>
      <c r="N86" s="3">
        <f>L86*'Margin Calculation Parameters'!$B$2/100</f>
        <v>675</v>
      </c>
      <c r="O86" s="3">
        <f>MAX(L86+M86+N86,'Margin Calculation Parameters'!$B$3)</f>
        <v>40000</v>
      </c>
    </row>
    <row r="87" spans="1:15" x14ac:dyDescent="0.25">
      <c r="A87" s="2">
        <f>'Margin Calls'!A87</f>
        <v>45068</v>
      </c>
      <c r="B87" s="3">
        <f>'Margin Calls'!B87</f>
        <v>0</v>
      </c>
      <c r="C87" s="3">
        <f>'Margin Calls'!C87</f>
        <v>0</v>
      </c>
      <c r="D87" s="3">
        <f t="shared" si="6"/>
        <v>0</v>
      </c>
      <c r="E87" s="3">
        <f t="shared" si="11"/>
        <v>0</v>
      </c>
      <c r="F87" s="3">
        <f t="shared" si="7"/>
        <v>0</v>
      </c>
      <c r="G87" s="3">
        <f>MAX($G$5,SQRT(SUM($F$5:F87)/COUNTA($F$5:F87)))</f>
        <v>1000</v>
      </c>
      <c r="H87" s="3">
        <f t="shared" si="8"/>
        <v>2575.83</v>
      </c>
      <c r="I87" s="3">
        <f>MAX($I$5,AVERAGE($D$5:D87))</f>
        <v>3000</v>
      </c>
      <c r="J87" s="6">
        <v>3</v>
      </c>
      <c r="K87" s="3">
        <f t="shared" si="9"/>
        <v>13461.468431660142</v>
      </c>
      <c r="L87" s="3">
        <f t="shared" si="10"/>
        <v>13500</v>
      </c>
      <c r="M87" s="3">
        <f>L87*'Margin Calculation Parameters'!$B$1/100</f>
        <v>3375</v>
      </c>
      <c r="N87" s="3">
        <f>L87*'Margin Calculation Parameters'!$B$2/100</f>
        <v>675</v>
      </c>
      <c r="O87" s="3">
        <f>MAX(L87+M87+N87,'Margin Calculation Parameters'!$B$3)</f>
        <v>40000</v>
      </c>
    </row>
    <row r="88" spans="1:15" x14ac:dyDescent="0.25">
      <c r="A88" s="2">
        <f>'Margin Calls'!A88</f>
        <v>45069</v>
      </c>
      <c r="B88" s="3">
        <f>'Margin Calls'!B88</f>
        <v>0</v>
      </c>
      <c r="C88" s="3">
        <f>'Margin Calls'!C88</f>
        <v>0</v>
      </c>
      <c r="D88" s="3">
        <f t="shared" si="6"/>
        <v>0</v>
      </c>
      <c r="E88" s="3">
        <f t="shared" si="11"/>
        <v>0</v>
      </c>
      <c r="F88" s="3">
        <f t="shared" si="7"/>
        <v>0</v>
      </c>
      <c r="G88" s="3">
        <f>MAX($G$5,SQRT(SUM($F$5:F88)/COUNTA($F$5:F88)))</f>
        <v>1000</v>
      </c>
      <c r="H88" s="3">
        <f t="shared" si="8"/>
        <v>2575.83</v>
      </c>
      <c r="I88" s="3">
        <f>MAX($I$5,AVERAGE($D$5:D88))</f>
        <v>3000</v>
      </c>
      <c r="J88" s="6">
        <v>3</v>
      </c>
      <c r="K88" s="3">
        <f t="shared" si="9"/>
        <v>13461.468431660142</v>
      </c>
      <c r="L88" s="3">
        <f t="shared" si="10"/>
        <v>13500</v>
      </c>
      <c r="M88" s="3">
        <f>L88*'Margin Calculation Parameters'!$B$1/100</f>
        <v>3375</v>
      </c>
      <c r="N88" s="3">
        <f>L88*'Margin Calculation Parameters'!$B$2/100</f>
        <v>675</v>
      </c>
      <c r="O88" s="3">
        <f>MAX(L88+M88+N88,'Margin Calculation Parameters'!$B$3)</f>
        <v>40000</v>
      </c>
    </row>
    <row r="89" spans="1:15" x14ac:dyDescent="0.25">
      <c r="A89" s="2">
        <f>'Margin Calls'!A89</f>
        <v>45070</v>
      </c>
      <c r="B89" s="3">
        <f>'Margin Calls'!B89</f>
        <v>0</v>
      </c>
      <c r="C89" s="3">
        <f>'Margin Calls'!C89</f>
        <v>0</v>
      </c>
      <c r="D89" s="3">
        <f t="shared" si="6"/>
        <v>0</v>
      </c>
      <c r="E89" s="3">
        <f t="shared" si="11"/>
        <v>0</v>
      </c>
      <c r="F89" s="3">
        <f t="shared" si="7"/>
        <v>0</v>
      </c>
      <c r="G89" s="3">
        <f>MAX($G$5,SQRT(SUM($F$5:F89)/COUNTA($F$5:F89)))</f>
        <v>1000</v>
      </c>
      <c r="H89" s="3">
        <f t="shared" si="8"/>
        <v>2575.83</v>
      </c>
      <c r="I89" s="3">
        <f>MAX($I$5,AVERAGE($D$5:D89))</f>
        <v>3000</v>
      </c>
      <c r="J89" s="6">
        <v>3</v>
      </c>
      <c r="K89" s="3">
        <f t="shared" si="9"/>
        <v>13461.468431660142</v>
      </c>
      <c r="L89" s="3">
        <f t="shared" si="10"/>
        <v>13500</v>
      </c>
      <c r="M89" s="3">
        <f>L89*'Margin Calculation Parameters'!$B$1/100</f>
        <v>3375</v>
      </c>
      <c r="N89" s="3">
        <f>L89*'Margin Calculation Parameters'!$B$2/100</f>
        <v>675</v>
      </c>
      <c r="O89" s="3">
        <f>MAX(L89+M89+N89,'Margin Calculation Parameters'!$B$3)</f>
        <v>40000</v>
      </c>
    </row>
    <row r="90" spans="1:15" x14ac:dyDescent="0.25">
      <c r="A90" s="2">
        <f>'Margin Calls'!A90</f>
        <v>45071</v>
      </c>
      <c r="B90" s="3">
        <f>'Margin Calls'!B90</f>
        <v>0</v>
      </c>
      <c r="C90" s="3">
        <f>'Margin Calls'!C90</f>
        <v>0</v>
      </c>
      <c r="D90" s="3">
        <f t="shared" si="6"/>
        <v>0</v>
      </c>
      <c r="E90" s="3">
        <f t="shared" si="11"/>
        <v>0</v>
      </c>
      <c r="F90" s="3">
        <f t="shared" si="7"/>
        <v>0</v>
      </c>
      <c r="G90" s="3">
        <f>MAX($G$5,SQRT(SUM($F$5:F90)/COUNTA($F$5:F90)))</f>
        <v>1000</v>
      </c>
      <c r="H90" s="3">
        <f t="shared" si="8"/>
        <v>2575.83</v>
      </c>
      <c r="I90" s="3">
        <f>MAX($I$5,AVERAGE($D$5:D90))</f>
        <v>3000</v>
      </c>
      <c r="J90" s="6">
        <v>3</v>
      </c>
      <c r="K90" s="3">
        <f t="shared" si="9"/>
        <v>13461.468431660142</v>
      </c>
      <c r="L90" s="3">
        <f t="shared" si="10"/>
        <v>13500</v>
      </c>
      <c r="M90" s="3">
        <f>L90*'Margin Calculation Parameters'!$B$1/100</f>
        <v>3375</v>
      </c>
      <c r="N90" s="3">
        <f>L90*'Margin Calculation Parameters'!$B$2/100</f>
        <v>675</v>
      </c>
      <c r="O90" s="3">
        <f>MAX(L90+M90+N90,'Margin Calculation Parameters'!$B$3)</f>
        <v>40000</v>
      </c>
    </row>
    <row r="91" spans="1:15" x14ac:dyDescent="0.25">
      <c r="A91" s="2">
        <f>'Margin Calls'!A91</f>
        <v>45072</v>
      </c>
      <c r="B91" s="3">
        <f>'Margin Calls'!B91</f>
        <v>0</v>
      </c>
      <c r="C91" s="3">
        <f>'Margin Calls'!C91</f>
        <v>0</v>
      </c>
      <c r="D91" s="3">
        <f t="shared" si="6"/>
        <v>0</v>
      </c>
      <c r="E91" s="3">
        <f t="shared" si="11"/>
        <v>0</v>
      </c>
      <c r="F91" s="3">
        <f t="shared" si="7"/>
        <v>0</v>
      </c>
      <c r="G91" s="3">
        <f>MAX($G$5,SQRT(SUM($F$5:F91)/COUNTA($F$5:F91)))</f>
        <v>1000</v>
      </c>
      <c r="H91" s="3">
        <f t="shared" si="8"/>
        <v>2575.83</v>
      </c>
      <c r="I91" s="3">
        <f>MAX($I$5,AVERAGE($D$5:D91))</f>
        <v>3000</v>
      </c>
      <c r="J91" s="6">
        <v>3</v>
      </c>
      <c r="K91" s="3">
        <f t="shared" si="9"/>
        <v>13461.468431660142</v>
      </c>
      <c r="L91" s="3">
        <f t="shared" si="10"/>
        <v>13500</v>
      </c>
      <c r="M91" s="3">
        <f>L91*'Margin Calculation Parameters'!$B$1/100</f>
        <v>3375</v>
      </c>
      <c r="N91" s="3">
        <f>L91*'Margin Calculation Parameters'!$B$2/100</f>
        <v>675</v>
      </c>
      <c r="O91" s="3">
        <f>MAX(L91+M91+N91,'Margin Calculation Parameters'!$B$3)</f>
        <v>40000</v>
      </c>
    </row>
    <row r="92" spans="1:15" x14ac:dyDescent="0.25">
      <c r="A92" s="2">
        <f>'Margin Calls'!A92</f>
        <v>45073</v>
      </c>
      <c r="B92" s="3">
        <f>'Margin Calls'!B92</f>
        <v>0</v>
      </c>
      <c r="C92" s="3">
        <f>'Margin Calls'!C92</f>
        <v>0</v>
      </c>
      <c r="D92" s="3">
        <f t="shared" si="6"/>
        <v>0</v>
      </c>
      <c r="E92" s="3">
        <f t="shared" si="11"/>
        <v>0</v>
      </c>
      <c r="F92" s="3">
        <f t="shared" si="7"/>
        <v>0</v>
      </c>
      <c r="G92" s="3">
        <f>MAX($G$5,SQRT(SUM($F$5:F92)/COUNTA($F$5:F92)))</f>
        <v>1000</v>
      </c>
      <c r="H92" s="3">
        <f t="shared" si="8"/>
        <v>2575.83</v>
      </c>
      <c r="I92" s="3">
        <f>MAX($I$5,AVERAGE($D$5:D92))</f>
        <v>3000</v>
      </c>
      <c r="J92" s="6">
        <v>3</v>
      </c>
      <c r="K92" s="3">
        <f t="shared" si="9"/>
        <v>13461.468431660142</v>
      </c>
      <c r="L92" s="3">
        <f t="shared" si="10"/>
        <v>13500</v>
      </c>
      <c r="M92" s="3">
        <f>L92*'Margin Calculation Parameters'!$B$1/100</f>
        <v>3375</v>
      </c>
      <c r="N92" s="3">
        <f>L92*'Margin Calculation Parameters'!$B$2/100</f>
        <v>675</v>
      </c>
      <c r="O92" s="3">
        <f>MAX(L92+M92+N92,'Margin Calculation Parameters'!$B$3)</f>
        <v>40000</v>
      </c>
    </row>
    <row r="93" spans="1:15" x14ac:dyDescent="0.25">
      <c r="A93" s="2">
        <f>'Margin Calls'!A93</f>
        <v>45074</v>
      </c>
      <c r="B93" s="3">
        <f>'Margin Calls'!B93</f>
        <v>0</v>
      </c>
      <c r="C93" s="3">
        <f>'Margin Calls'!C93</f>
        <v>0</v>
      </c>
      <c r="D93" s="3">
        <f t="shared" si="6"/>
        <v>0</v>
      </c>
      <c r="E93" s="3">
        <f t="shared" si="11"/>
        <v>0</v>
      </c>
      <c r="F93" s="3">
        <f t="shared" si="7"/>
        <v>0</v>
      </c>
      <c r="G93" s="3">
        <f>MAX($G$5,SQRT(SUM($F$5:F93)/COUNTA($F$5:F93)))</f>
        <v>1000</v>
      </c>
      <c r="H93" s="3">
        <f t="shared" si="8"/>
        <v>2575.83</v>
      </c>
      <c r="I93" s="3">
        <f>MAX($I$5,AVERAGE($D$5:D93))</f>
        <v>3000</v>
      </c>
      <c r="J93" s="6">
        <v>3</v>
      </c>
      <c r="K93" s="3">
        <f t="shared" si="9"/>
        <v>13461.468431660142</v>
      </c>
      <c r="L93" s="3">
        <f t="shared" si="10"/>
        <v>13500</v>
      </c>
      <c r="M93" s="3">
        <f>L93*'Margin Calculation Parameters'!$B$1/100</f>
        <v>3375</v>
      </c>
      <c r="N93" s="3">
        <f>L93*'Margin Calculation Parameters'!$B$2/100</f>
        <v>675</v>
      </c>
      <c r="O93" s="3">
        <f>MAX(L93+M93+N93,'Margin Calculation Parameters'!$B$3)</f>
        <v>40000</v>
      </c>
    </row>
    <row r="94" spans="1:15" x14ac:dyDescent="0.25">
      <c r="A94" s="2">
        <f>'Margin Calls'!A94</f>
        <v>45075</v>
      </c>
      <c r="B94" s="3">
        <f>'Margin Calls'!B94</f>
        <v>0</v>
      </c>
      <c r="C94" s="3">
        <f>'Margin Calls'!C94</f>
        <v>0</v>
      </c>
      <c r="D94" s="3">
        <f t="shared" si="6"/>
        <v>0</v>
      </c>
      <c r="E94" s="3">
        <f t="shared" si="11"/>
        <v>0</v>
      </c>
      <c r="F94" s="3">
        <f t="shared" si="7"/>
        <v>0</v>
      </c>
      <c r="G94" s="3">
        <f>MAX($G$5,SQRT(SUM($F$5:F94)/COUNTA($F$5:F94)))</f>
        <v>1000</v>
      </c>
      <c r="H94" s="3">
        <f t="shared" si="8"/>
        <v>2575.83</v>
      </c>
      <c r="I94" s="3">
        <f>MAX($I$5,AVERAGE($D$5:D94))</f>
        <v>3000</v>
      </c>
      <c r="J94" s="6">
        <v>3</v>
      </c>
      <c r="K94" s="3">
        <f t="shared" si="9"/>
        <v>13461.468431660142</v>
      </c>
      <c r="L94" s="3">
        <f t="shared" si="10"/>
        <v>13500</v>
      </c>
      <c r="M94" s="3">
        <f>L94*'Margin Calculation Parameters'!$B$1/100</f>
        <v>3375</v>
      </c>
      <c r="N94" s="3">
        <f>L94*'Margin Calculation Parameters'!$B$2/100</f>
        <v>675</v>
      </c>
      <c r="O94" s="3">
        <f>MAX(L94+M94+N94,'Margin Calculation Parameters'!$B$3)</f>
        <v>40000</v>
      </c>
    </row>
    <row r="95" spans="1:15" x14ac:dyDescent="0.25">
      <c r="A95" s="2">
        <f>'Margin Calls'!A95</f>
        <v>45076</v>
      </c>
      <c r="B95" s="3">
        <f>'Margin Calls'!B95</f>
        <v>0</v>
      </c>
      <c r="C95" s="3">
        <f>'Margin Calls'!C95</f>
        <v>0</v>
      </c>
      <c r="D95" s="3">
        <f t="shared" si="6"/>
        <v>0</v>
      </c>
      <c r="E95" s="3">
        <f t="shared" si="11"/>
        <v>0</v>
      </c>
      <c r="F95" s="3">
        <f t="shared" si="7"/>
        <v>0</v>
      </c>
      <c r="G95" s="3">
        <f>MAX($G$5,SQRT(SUM($F$5:F95)/COUNTA($F$5:F95)))</f>
        <v>1000</v>
      </c>
      <c r="H95" s="3">
        <f t="shared" si="8"/>
        <v>2575.83</v>
      </c>
      <c r="I95" s="3">
        <f>MAX($I$5,AVERAGE($D$5:D95))</f>
        <v>3000</v>
      </c>
      <c r="J95" s="6">
        <v>3</v>
      </c>
      <c r="K95" s="3">
        <f t="shared" si="9"/>
        <v>13461.468431660142</v>
      </c>
      <c r="L95" s="3">
        <f t="shared" si="10"/>
        <v>13500</v>
      </c>
      <c r="M95" s="3">
        <f>L95*'Margin Calculation Parameters'!$B$1/100</f>
        <v>3375</v>
      </c>
      <c r="N95" s="3">
        <f>L95*'Margin Calculation Parameters'!$B$2/100</f>
        <v>675</v>
      </c>
      <c r="O95" s="3">
        <f>MAX(L95+M95+N95,'Margin Calculation Parameters'!$B$3)</f>
        <v>40000</v>
      </c>
    </row>
    <row r="96" spans="1:15" x14ac:dyDescent="0.25">
      <c r="A96" s="2">
        <f>'Margin Calls'!A96</f>
        <v>45077</v>
      </c>
      <c r="B96" s="3">
        <f>'Margin Calls'!B96</f>
        <v>0</v>
      </c>
      <c r="C96" s="3">
        <f>'Margin Calls'!C96</f>
        <v>0</v>
      </c>
      <c r="D96" s="3">
        <f t="shared" si="6"/>
        <v>0</v>
      </c>
      <c r="E96" s="3">
        <f t="shared" si="11"/>
        <v>0</v>
      </c>
      <c r="F96" s="3">
        <f t="shared" si="7"/>
        <v>0</v>
      </c>
      <c r="G96" s="3">
        <f>MAX($G$5,SQRT(SUM($F$5:F96)/COUNTA($F$5:F96)))</f>
        <v>1000</v>
      </c>
      <c r="H96" s="3">
        <f t="shared" si="8"/>
        <v>2575.83</v>
      </c>
      <c r="I96" s="3">
        <f>MAX($I$5,AVERAGE($D$5:D96))</f>
        <v>3000</v>
      </c>
      <c r="J96" s="6">
        <v>3</v>
      </c>
      <c r="K96" s="3">
        <f t="shared" si="9"/>
        <v>13461.468431660142</v>
      </c>
      <c r="L96" s="3">
        <f t="shared" si="10"/>
        <v>13500</v>
      </c>
      <c r="M96" s="3">
        <f>L96*'Margin Calculation Parameters'!$B$1/100</f>
        <v>3375</v>
      </c>
      <c r="N96" s="3">
        <f>L96*'Margin Calculation Parameters'!$B$2/100</f>
        <v>675</v>
      </c>
      <c r="O96" s="3">
        <f>MAX(L96+M96+N96,'Margin Calculation Parameters'!$B$3)</f>
        <v>40000</v>
      </c>
    </row>
    <row r="97" spans="1:15" x14ac:dyDescent="0.25">
      <c r="A97" s="2">
        <f>'Margin Calls'!A97</f>
        <v>45078</v>
      </c>
      <c r="B97" s="3">
        <f>'Margin Calls'!B97</f>
        <v>0</v>
      </c>
      <c r="C97" s="3">
        <f>'Margin Calls'!C97</f>
        <v>0</v>
      </c>
      <c r="D97" s="3">
        <f t="shared" si="6"/>
        <v>0</v>
      </c>
      <c r="E97" s="3">
        <f t="shared" si="11"/>
        <v>0</v>
      </c>
      <c r="F97" s="3">
        <f t="shared" si="7"/>
        <v>0</v>
      </c>
      <c r="G97" s="3">
        <f>MAX($G$5,SQRT(SUM($F$5:F97)/COUNTA($F$5:F97)))</f>
        <v>1000</v>
      </c>
      <c r="H97" s="3">
        <f t="shared" si="8"/>
        <v>2575.83</v>
      </c>
      <c r="I97" s="3">
        <f>MAX($I$5,AVERAGE($D$5:D97))</f>
        <v>3000</v>
      </c>
      <c r="J97" s="6">
        <v>3</v>
      </c>
      <c r="K97" s="3">
        <f t="shared" si="9"/>
        <v>13461.468431660142</v>
      </c>
      <c r="L97" s="3">
        <f t="shared" si="10"/>
        <v>13500</v>
      </c>
      <c r="M97" s="3">
        <f>L97*'Margin Calculation Parameters'!$B$1/100</f>
        <v>3375</v>
      </c>
      <c r="N97" s="3">
        <f>L97*'Margin Calculation Parameters'!$B$2/100</f>
        <v>675</v>
      </c>
      <c r="O97" s="3">
        <f>MAX(L97+M97+N97,'Margin Calculation Parameters'!$B$3)</f>
        <v>40000</v>
      </c>
    </row>
    <row r="98" spans="1:15" x14ac:dyDescent="0.25">
      <c r="A98" s="2">
        <f>'Margin Calls'!A98</f>
        <v>45079</v>
      </c>
      <c r="B98" s="3">
        <f>'Margin Calls'!B98</f>
        <v>0</v>
      </c>
      <c r="C98" s="3">
        <f>'Margin Calls'!C98</f>
        <v>0</v>
      </c>
      <c r="D98" s="3">
        <f t="shared" si="6"/>
        <v>0</v>
      </c>
      <c r="E98" s="3">
        <f t="shared" si="11"/>
        <v>0</v>
      </c>
      <c r="F98" s="3">
        <f t="shared" si="7"/>
        <v>0</v>
      </c>
      <c r="G98" s="3">
        <f>MAX($G$5,SQRT(SUM($F$5:F98)/COUNTA($F$5:F98)))</f>
        <v>1000</v>
      </c>
      <c r="H98" s="3">
        <f t="shared" si="8"/>
        <v>2575.83</v>
      </c>
      <c r="I98" s="3">
        <f>MAX($I$5,AVERAGE($D$5:D98))</f>
        <v>3000</v>
      </c>
      <c r="J98" s="6">
        <v>3</v>
      </c>
      <c r="K98" s="3">
        <f t="shared" si="9"/>
        <v>13461.468431660142</v>
      </c>
      <c r="L98" s="3">
        <f t="shared" si="10"/>
        <v>13500</v>
      </c>
      <c r="M98" s="3">
        <f>L98*'Margin Calculation Parameters'!$B$1/100</f>
        <v>3375</v>
      </c>
      <c r="N98" s="3">
        <f>L98*'Margin Calculation Parameters'!$B$2/100</f>
        <v>675</v>
      </c>
      <c r="O98" s="3">
        <f>MAX(L98+M98+N98,'Margin Calculation Parameters'!$B$3)</f>
        <v>40000</v>
      </c>
    </row>
    <row r="99" spans="1:15" x14ac:dyDescent="0.25">
      <c r="A99" s="2">
        <f>'Margin Calls'!A99</f>
        <v>45080</v>
      </c>
      <c r="B99" s="3">
        <f>'Margin Calls'!B99</f>
        <v>0</v>
      </c>
      <c r="C99" s="3">
        <f>'Margin Calls'!C99</f>
        <v>0</v>
      </c>
      <c r="D99" s="3">
        <f t="shared" si="6"/>
        <v>0</v>
      </c>
      <c r="E99" s="3">
        <f t="shared" si="11"/>
        <v>0</v>
      </c>
      <c r="F99" s="3">
        <f t="shared" si="7"/>
        <v>0</v>
      </c>
      <c r="G99" s="3">
        <f>MAX($G$5,SQRT(SUM($F$5:F99)/COUNTA($F$5:F99)))</f>
        <v>1000</v>
      </c>
      <c r="H99" s="3">
        <f t="shared" si="8"/>
        <v>2575.83</v>
      </c>
      <c r="I99" s="3">
        <f>MAX($I$5,AVERAGE($D$5:D99))</f>
        <v>3000</v>
      </c>
      <c r="J99" s="6">
        <v>3</v>
      </c>
      <c r="K99" s="3">
        <f t="shared" si="9"/>
        <v>13461.468431660142</v>
      </c>
      <c r="L99" s="3">
        <f t="shared" si="10"/>
        <v>13500</v>
      </c>
      <c r="M99" s="3">
        <f>L99*'Margin Calculation Parameters'!$B$1/100</f>
        <v>3375</v>
      </c>
      <c r="N99" s="3">
        <f>L99*'Margin Calculation Parameters'!$B$2/100</f>
        <v>675</v>
      </c>
      <c r="O99" s="3">
        <f>MAX(L99+M99+N99,'Margin Calculation Parameters'!$B$3)</f>
        <v>40000</v>
      </c>
    </row>
    <row r="100" spans="1:15" x14ac:dyDescent="0.25">
      <c r="A100" s="2">
        <f>'Margin Calls'!A100</f>
        <v>45081</v>
      </c>
      <c r="B100" s="3">
        <f>'Margin Calls'!B100</f>
        <v>0</v>
      </c>
      <c r="C100" s="3">
        <f>'Margin Calls'!C100</f>
        <v>0</v>
      </c>
      <c r="D100" s="3">
        <f t="shared" si="6"/>
        <v>0</v>
      </c>
      <c r="E100" s="3">
        <f t="shared" si="11"/>
        <v>0</v>
      </c>
      <c r="F100" s="3">
        <f t="shared" si="7"/>
        <v>0</v>
      </c>
      <c r="G100" s="3">
        <f>MAX($G$5,SQRT(SUM($F$5:F100)/COUNTA($F$5:F100)))</f>
        <v>1000</v>
      </c>
      <c r="H100" s="3">
        <f t="shared" si="8"/>
        <v>2575.83</v>
      </c>
      <c r="I100" s="3">
        <f>MAX($I$5,AVERAGE($D$5:D100))</f>
        <v>3000</v>
      </c>
      <c r="J100" s="6">
        <v>3</v>
      </c>
      <c r="K100" s="3">
        <f t="shared" si="9"/>
        <v>13461.468431660142</v>
      </c>
      <c r="L100" s="3">
        <f t="shared" si="10"/>
        <v>13500</v>
      </c>
      <c r="M100" s="3">
        <f>L100*'Margin Calculation Parameters'!$B$1/100</f>
        <v>3375</v>
      </c>
      <c r="N100" s="3">
        <f>L100*'Margin Calculation Parameters'!$B$2/100</f>
        <v>675</v>
      </c>
      <c r="O100" s="3">
        <f>MAX(L100+M100+N100,'Margin Calculation Parameters'!$B$3)</f>
        <v>40000</v>
      </c>
    </row>
    <row r="101" spans="1:15" x14ac:dyDescent="0.25">
      <c r="A101" s="2">
        <f>'Margin Calls'!A101</f>
        <v>45082</v>
      </c>
      <c r="B101" s="3">
        <f>'Margin Calls'!B101</f>
        <v>0</v>
      </c>
      <c r="C101" s="3">
        <f>'Margin Calls'!C101</f>
        <v>0</v>
      </c>
      <c r="D101" s="3">
        <f t="shared" si="6"/>
        <v>0</v>
      </c>
      <c r="E101" s="3">
        <f t="shared" si="11"/>
        <v>0</v>
      </c>
      <c r="F101" s="3">
        <f t="shared" si="7"/>
        <v>0</v>
      </c>
      <c r="G101" s="3">
        <f>MAX($G$5,SQRT(SUM($F$5:F101)/COUNTA($F$5:F101)))</f>
        <v>1000</v>
      </c>
      <c r="H101" s="3">
        <f t="shared" si="8"/>
        <v>2575.83</v>
      </c>
      <c r="I101" s="3">
        <f>MAX($I$5,AVERAGE($D$5:D101))</f>
        <v>3000</v>
      </c>
      <c r="J101" s="6">
        <v>3</v>
      </c>
      <c r="K101" s="3">
        <f t="shared" si="9"/>
        <v>13461.468431660142</v>
      </c>
      <c r="L101" s="3">
        <f t="shared" si="10"/>
        <v>13500</v>
      </c>
      <c r="M101" s="3">
        <f>L101*'Margin Calculation Parameters'!$B$1/100</f>
        <v>3375</v>
      </c>
      <c r="N101" s="3">
        <f>L101*'Margin Calculation Parameters'!$B$2/100</f>
        <v>675</v>
      </c>
      <c r="O101" s="3">
        <f>MAX(L101+M101+N101,'Margin Calculation Parameters'!$B$3)</f>
        <v>40000</v>
      </c>
    </row>
    <row r="102" spans="1:15" x14ac:dyDescent="0.25">
      <c r="A102" s="2">
        <f>'Margin Calls'!A102</f>
        <v>45083</v>
      </c>
      <c r="B102" s="3">
        <f>'Margin Calls'!B102</f>
        <v>0</v>
      </c>
      <c r="C102" s="3">
        <f>'Margin Calls'!C102</f>
        <v>0</v>
      </c>
      <c r="D102" s="3">
        <f t="shared" si="6"/>
        <v>0</v>
      </c>
      <c r="E102" s="3">
        <f t="shared" si="11"/>
        <v>0</v>
      </c>
      <c r="F102" s="3">
        <f t="shared" si="7"/>
        <v>0</v>
      </c>
      <c r="G102" s="3">
        <f>MAX($G$5,SQRT(SUM($F$5:F102)/COUNTA($F$5:F102)))</f>
        <v>1000</v>
      </c>
      <c r="H102" s="3">
        <f t="shared" si="8"/>
        <v>2575.83</v>
      </c>
      <c r="I102" s="3">
        <f>MAX($I$5,AVERAGE($D$5:D102))</f>
        <v>3000</v>
      </c>
      <c r="J102" s="6">
        <v>3</v>
      </c>
      <c r="K102" s="3">
        <f t="shared" si="9"/>
        <v>13461.468431660142</v>
      </c>
      <c r="L102" s="3">
        <f t="shared" si="10"/>
        <v>13500</v>
      </c>
      <c r="M102" s="3">
        <f>L102*'Margin Calculation Parameters'!$B$1/100</f>
        <v>3375</v>
      </c>
      <c r="N102" s="3">
        <f>L102*'Margin Calculation Parameters'!$B$2/100</f>
        <v>675</v>
      </c>
      <c r="O102" s="3">
        <f>MAX(L102+M102+N102,'Margin Calculation Parameters'!$B$3)</f>
        <v>40000</v>
      </c>
    </row>
    <row r="103" spans="1:15" x14ac:dyDescent="0.25">
      <c r="A103" s="2">
        <f>'Margin Calls'!A103</f>
        <v>45084</v>
      </c>
      <c r="B103" s="3">
        <f>'Margin Calls'!B103</f>
        <v>0</v>
      </c>
      <c r="C103" s="3">
        <f>'Margin Calls'!C103</f>
        <v>0</v>
      </c>
      <c r="D103" s="3">
        <f t="shared" si="6"/>
        <v>0</v>
      </c>
      <c r="E103" s="3">
        <f t="shared" si="11"/>
        <v>0</v>
      </c>
      <c r="F103" s="3">
        <f t="shared" si="7"/>
        <v>0</v>
      </c>
      <c r="G103" s="3">
        <f>MAX($G$5,SQRT(SUM($F$5:F103)/COUNTA($F$5:F103)))</f>
        <v>1000</v>
      </c>
      <c r="H103" s="3">
        <f t="shared" si="8"/>
        <v>2575.83</v>
      </c>
      <c r="I103" s="3">
        <f>MAX($I$5,AVERAGE($D$5:D103))</f>
        <v>3000</v>
      </c>
      <c r="J103" s="6">
        <v>3</v>
      </c>
      <c r="K103" s="3">
        <f t="shared" si="9"/>
        <v>13461.468431660142</v>
      </c>
      <c r="L103" s="3">
        <f t="shared" si="10"/>
        <v>13500</v>
      </c>
      <c r="M103" s="3">
        <f>L103*'Margin Calculation Parameters'!$B$1/100</f>
        <v>3375</v>
      </c>
      <c r="N103" s="3">
        <f>L103*'Margin Calculation Parameters'!$B$2/100</f>
        <v>675</v>
      </c>
      <c r="O103" s="3">
        <f>MAX(L103+M103+N103,'Margin Calculation Parameters'!$B$3)</f>
        <v>40000</v>
      </c>
    </row>
    <row r="104" spans="1:15" x14ac:dyDescent="0.25">
      <c r="A104" s="2">
        <f>'Margin Calls'!A104</f>
        <v>45085</v>
      </c>
      <c r="B104" s="3">
        <f>'Margin Calls'!B104</f>
        <v>0</v>
      </c>
      <c r="C104" s="3">
        <f>'Margin Calls'!C104</f>
        <v>0</v>
      </c>
      <c r="D104" s="3">
        <f t="shared" si="6"/>
        <v>0</v>
      </c>
      <c r="E104" s="3">
        <f t="shared" si="11"/>
        <v>0</v>
      </c>
      <c r="F104" s="3">
        <f t="shared" si="7"/>
        <v>0</v>
      </c>
      <c r="G104" s="3">
        <f>MAX($G$5,SQRT(SUM($F$5:F104)/COUNTA($F$5:F104)))</f>
        <v>1000</v>
      </c>
      <c r="H104" s="3">
        <f t="shared" si="8"/>
        <v>2575.83</v>
      </c>
      <c r="I104" s="3">
        <f>MAX($I$5,AVERAGE($D$5:D104))</f>
        <v>3000</v>
      </c>
      <c r="J104" s="6">
        <v>3</v>
      </c>
      <c r="K104" s="3">
        <f t="shared" si="9"/>
        <v>13461.468431660142</v>
      </c>
      <c r="L104" s="3">
        <f t="shared" si="10"/>
        <v>13500</v>
      </c>
      <c r="M104" s="3">
        <f>L104*'Margin Calculation Parameters'!$B$1/100</f>
        <v>3375</v>
      </c>
      <c r="N104" s="3">
        <f>L104*'Margin Calculation Parameters'!$B$2/100</f>
        <v>675</v>
      </c>
      <c r="O104" s="3">
        <f>MAX(L104+M104+N104,'Margin Calculation Parameters'!$B$3)</f>
        <v>40000</v>
      </c>
    </row>
    <row r="105" spans="1:15" x14ac:dyDescent="0.25">
      <c r="A105" s="2">
        <f>'Margin Calls'!A105</f>
        <v>45086</v>
      </c>
      <c r="B105" s="3">
        <f>'Margin Calls'!B105</f>
        <v>0</v>
      </c>
      <c r="C105" s="3">
        <f>'Margin Calls'!C105</f>
        <v>0</v>
      </c>
      <c r="D105" s="3">
        <f t="shared" si="6"/>
        <v>0</v>
      </c>
      <c r="E105" s="3">
        <f t="shared" si="11"/>
        <v>0</v>
      </c>
      <c r="F105" s="3">
        <f t="shared" si="7"/>
        <v>0</v>
      </c>
      <c r="G105" s="3">
        <f>MAX($G$5,SQRT(SUM($F$5:F105)/COUNTA($F$5:F105)))</f>
        <v>1000</v>
      </c>
      <c r="H105" s="3">
        <f t="shared" si="8"/>
        <v>2575.83</v>
      </c>
      <c r="I105" s="3">
        <f>MAX($I$5,AVERAGE($D$5:D105))</f>
        <v>3000</v>
      </c>
      <c r="J105" s="6">
        <v>3</v>
      </c>
      <c r="K105" s="3">
        <f t="shared" si="9"/>
        <v>13461.468431660142</v>
      </c>
      <c r="L105" s="3">
        <f t="shared" si="10"/>
        <v>13500</v>
      </c>
      <c r="M105" s="3">
        <f>L105*'Margin Calculation Parameters'!$B$1/100</f>
        <v>3375</v>
      </c>
      <c r="N105" s="3">
        <f>L105*'Margin Calculation Parameters'!$B$2/100</f>
        <v>675</v>
      </c>
      <c r="O105" s="3">
        <f>MAX(L105+M105+N105,'Margin Calculation Parameters'!$B$3)</f>
        <v>40000</v>
      </c>
    </row>
    <row r="106" spans="1:15" x14ac:dyDescent="0.25">
      <c r="A106" s="2">
        <f>'Margin Calls'!A106</f>
        <v>45087</v>
      </c>
      <c r="B106" s="3">
        <f>'Margin Calls'!B106</f>
        <v>0</v>
      </c>
      <c r="C106" s="3">
        <f>'Margin Calls'!C106</f>
        <v>0</v>
      </c>
      <c r="D106" s="3">
        <f t="shared" si="6"/>
        <v>0</v>
      </c>
      <c r="E106" s="3">
        <f t="shared" si="11"/>
        <v>0</v>
      </c>
      <c r="F106" s="3">
        <f t="shared" si="7"/>
        <v>0</v>
      </c>
      <c r="G106" s="3">
        <f>MAX($G$5,SQRT(SUM($F$5:F106)/COUNTA($F$5:F106)))</f>
        <v>1000</v>
      </c>
      <c r="H106" s="3">
        <f t="shared" si="8"/>
        <v>2575.83</v>
      </c>
      <c r="I106" s="3">
        <f>MAX($I$5,AVERAGE($D$5:D106))</f>
        <v>3000</v>
      </c>
      <c r="J106" s="6">
        <v>3</v>
      </c>
      <c r="K106" s="3">
        <f t="shared" si="9"/>
        <v>13461.468431660142</v>
      </c>
      <c r="L106" s="3">
        <f t="shared" si="10"/>
        <v>13500</v>
      </c>
      <c r="M106" s="3">
        <f>L106*'Margin Calculation Parameters'!$B$1/100</f>
        <v>3375</v>
      </c>
      <c r="N106" s="3">
        <f>L106*'Margin Calculation Parameters'!$B$2/100</f>
        <v>675</v>
      </c>
      <c r="O106" s="3">
        <f>MAX(L106+M106+N106,'Margin Calculation Parameters'!$B$3)</f>
        <v>40000</v>
      </c>
    </row>
    <row r="107" spans="1:15" x14ac:dyDescent="0.25">
      <c r="A107" s="2">
        <f>'Margin Calls'!A107</f>
        <v>45088</v>
      </c>
      <c r="B107" s="3">
        <f>'Margin Calls'!B107</f>
        <v>0</v>
      </c>
      <c r="C107" s="3">
        <f>'Margin Calls'!C107</f>
        <v>0</v>
      </c>
      <c r="D107" s="3">
        <f t="shared" si="6"/>
        <v>0</v>
      </c>
      <c r="E107" s="3">
        <f t="shared" si="11"/>
        <v>0</v>
      </c>
      <c r="F107" s="3">
        <f t="shared" si="7"/>
        <v>0</v>
      </c>
      <c r="G107" s="3">
        <f>MAX($G$5,SQRT(SUM($F$5:F107)/COUNTA($F$5:F107)))</f>
        <v>1000</v>
      </c>
      <c r="H107" s="3">
        <f t="shared" si="8"/>
        <v>2575.83</v>
      </c>
      <c r="I107" s="3">
        <f>MAX($I$5,AVERAGE($D$5:D107))</f>
        <v>3000</v>
      </c>
      <c r="J107" s="6">
        <v>3</v>
      </c>
      <c r="K107" s="3">
        <f t="shared" si="9"/>
        <v>13461.468431660142</v>
      </c>
      <c r="L107" s="3">
        <f t="shared" si="10"/>
        <v>13500</v>
      </c>
      <c r="M107" s="3">
        <f>L107*'Margin Calculation Parameters'!$B$1/100</f>
        <v>3375</v>
      </c>
      <c r="N107" s="3">
        <f>L107*'Margin Calculation Parameters'!$B$2/100</f>
        <v>675</v>
      </c>
      <c r="O107" s="3">
        <f>MAX(L107+M107+N107,'Margin Calculation Parameters'!$B$3)</f>
        <v>40000</v>
      </c>
    </row>
    <row r="108" spans="1:15" x14ac:dyDescent="0.25">
      <c r="A108" s="2">
        <f>'Margin Calls'!A108</f>
        <v>45089</v>
      </c>
      <c r="B108" s="3">
        <f>'Margin Calls'!B108</f>
        <v>0</v>
      </c>
      <c r="C108" s="3">
        <f>'Margin Calls'!C108</f>
        <v>0</v>
      </c>
      <c r="D108" s="3">
        <f t="shared" si="6"/>
        <v>0</v>
      </c>
      <c r="E108" s="3">
        <f t="shared" si="11"/>
        <v>0</v>
      </c>
      <c r="F108" s="3">
        <f t="shared" si="7"/>
        <v>0</v>
      </c>
      <c r="G108" s="3">
        <f>MAX($G$5,SQRT(SUM($F$5:F108)/COUNTA($F$5:F108)))</f>
        <v>1000</v>
      </c>
      <c r="H108" s="3">
        <f t="shared" si="8"/>
        <v>2575.83</v>
      </c>
      <c r="I108" s="3">
        <f>MAX($I$5,AVERAGE($D$5:D108))</f>
        <v>3000</v>
      </c>
      <c r="J108" s="6">
        <v>3</v>
      </c>
      <c r="K108" s="3">
        <f t="shared" si="9"/>
        <v>13461.468431660142</v>
      </c>
      <c r="L108" s="3">
        <f t="shared" si="10"/>
        <v>13500</v>
      </c>
      <c r="M108" s="3">
        <f>L108*'Margin Calculation Parameters'!$B$1/100</f>
        <v>3375</v>
      </c>
      <c r="N108" s="3">
        <f>L108*'Margin Calculation Parameters'!$B$2/100</f>
        <v>675</v>
      </c>
      <c r="O108" s="3">
        <f>MAX(L108+M108+N108,'Margin Calculation Parameters'!$B$3)</f>
        <v>40000</v>
      </c>
    </row>
    <row r="109" spans="1:15" x14ac:dyDescent="0.25">
      <c r="A109" s="2">
        <f>'Margin Calls'!A109</f>
        <v>45090</v>
      </c>
      <c r="B109" s="3">
        <f>'Margin Calls'!B109</f>
        <v>0</v>
      </c>
      <c r="C109" s="3">
        <f>'Margin Calls'!C109</f>
        <v>0</v>
      </c>
      <c r="D109" s="3">
        <f t="shared" si="6"/>
        <v>0</v>
      </c>
      <c r="E109" s="3">
        <f t="shared" si="11"/>
        <v>0</v>
      </c>
      <c r="F109" s="3">
        <f t="shared" si="7"/>
        <v>0</v>
      </c>
      <c r="G109" s="3">
        <f>MAX($G$5,SQRT(SUM($F$5:F109)/COUNTA($F$5:F109)))</f>
        <v>1000</v>
      </c>
      <c r="H109" s="3">
        <f t="shared" si="8"/>
        <v>2575.83</v>
      </c>
      <c r="I109" s="3">
        <f>MAX($I$5,AVERAGE($D$5:D109))</f>
        <v>3000</v>
      </c>
      <c r="J109" s="6">
        <v>3</v>
      </c>
      <c r="K109" s="3">
        <f t="shared" si="9"/>
        <v>13461.468431660142</v>
      </c>
      <c r="L109" s="3">
        <f t="shared" si="10"/>
        <v>13500</v>
      </c>
      <c r="M109" s="3">
        <f>L109*'Margin Calculation Parameters'!$B$1/100</f>
        <v>3375</v>
      </c>
      <c r="N109" s="3">
        <f>L109*'Margin Calculation Parameters'!$B$2/100</f>
        <v>675</v>
      </c>
      <c r="O109" s="3">
        <f>MAX(L109+M109+N109,'Margin Calculation Parameters'!$B$3)</f>
        <v>40000</v>
      </c>
    </row>
    <row r="110" spans="1:15" x14ac:dyDescent="0.25">
      <c r="A110" s="2">
        <f>'Margin Calls'!A110</f>
        <v>45091</v>
      </c>
      <c r="B110" s="3">
        <f>'Margin Calls'!B110</f>
        <v>0</v>
      </c>
      <c r="C110" s="3">
        <f>'Margin Calls'!C110</f>
        <v>0</v>
      </c>
      <c r="D110" s="3">
        <f t="shared" si="6"/>
        <v>0</v>
      </c>
      <c r="E110" s="3">
        <f t="shared" si="11"/>
        <v>0</v>
      </c>
      <c r="F110" s="3">
        <f t="shared" si="7"/>
        <v>0</v>
      </c>
      <c r="G110" s="3">
        <f>MAX($G$5,SQRT(SUM($F$5:F110)/COUNTA($F$5:F110)))</f>
        <v>1000</v>
      </c>
      <c r="H110" s="3">
        <f t="shared" si="8"/>
        <v>2575.83</v>
      </c>
      <c r="I110" s="3">
        <f>MAX($I$5,AVERAGE($D$5:D110))</f>
        <v>3000</v>
      </c>
      <c r="J110" s="6">
        <v>3</v>
      </c>
      <c r="K110" s="3">
        <f t="shared" si="9"/>
        <v>13461.468431660142</v>
      </c>
      <c r="L110" s="3">
        <f t="shared" si="10"/>
        <v>13500</v>
      </c>
      <c r="M110" s="3">
        <f>L110*'Margin Calculation Parameters'!$B$1/100</f>
        <v>3375</v>
      </c>
      <c r="N110" s="3">
        <f>L110*'Margin Calculation Parameters'!$B$2/100</f>
        <v>675</v>
      </c>
      <c r="O110" s="3">
        <f>MAX(L110+M110+N110,'Margin Calculation Parameters'!$B$3)</f>
        <v>40000</v>
      </c>
    </row>
    <row r="111" spans="1:15" x14ac:dyDescent="0.25">
      <c r="A111" s="2">
        <f>'Margin Calls'!A111</f>
        <v>45092</v>
      </c>
      <c r="B111" s="3">
        <f>'Margin Calls'!B111</f>
        <v>0</v>
      </c>
      <c r="C111" s="3">
        <f>'Margin Calls'!C111</f>
        <v>0</v>
      </c>
      <c r="D111" s="3">
        <f t="shared" si="6"/>
        <v>0</v>
      </c>
      <c r="E111" s="3">
        <f t="shared" si="11"/>
        <v>0</v>
      </c>
      <c r="F111" s="3">
        <f t="shared" si="7"/>
        <v>0</v>
      </c>
      <c r="G111" s="3">
        <f>MAX($G$5,SQRT(SUM($F$5:F111)/COUNTA($F$5:F111)))</f>
        <v>1000</v>
      </c>
      <c r="H111" s="3">
        <f t="shared" si="8"/>
        <v>2575.83</v>
      </c>
      <c r="I111" s="3">
        <f>MAX($I$5,AVERAGE($D$5:D111))</f>
        <v>3000</v>
      </c>
      <c r="J111" s="6">
        <v>3</v>
      </c>
      <c r="K111" s="3">
        <f t="shared" si="9"/>
        <v>13461.468431660142</v>
      </c>
      <c r="L111" s="3">
        <f t="shared" si="10"/>
        <v>13500</v>
      </c>
      <c r="M111" s="3">
        <f>L111*'Margin Calculation Parameters'!$B$1/100</f>
        <v>3375</v>
      </c>
      <c r="N111" s="3">
        <f>L111*'Margin Calculation Parameters'!$B$2/100</f>
        <v>675</v>
      </c>
      <c r="O111" s="3">
        <f>MAX(L111+M111+N111,'Margin Calculation Parameters'!$B$3)</f>
        <v>40000</v>
      </c>
    </row>
    <row r="112" spans="1:15" x14ac:dyDescent="0.25">
      <c r="A112" s="2">
        <f>'Margin Calls'!A112</f>
        <v>45093</v>
      </c>
      <c r="B112" s="3">
        <f>'Margin Calls'!B112</f>
        <v>0</v>
      </c>
      <c r="C112" s="3">
        <f>'Margin Calls'!C112</f>
        <v>0</v>
      </c>
      <c r="D112" s="3">
        <f t="shared" si="6"/>
        <v>0</v>
      </c>
      <c r="E112" s="3">
        <f t="shared" si="11"/>
        <v>0</v>
      </c>
      <c r="F112" s="3">
        <f t="shared" si="7"/>
        <v>0</v>
      </c>
      <c r="G112" s="3">
        <f>MAX($G$5,SQRT(SUM($F$5:F112)/COUNTA($F$5:F112)))</f>
        <v>1000</v>
      </c>
      <c r="H112" s="3">
        <f t="shared" si="8"/>
        <v>2575.83</v>
      </c>
      <c r="I112" s="3">
        <f>MAX($I$5,AVERAGE($D$5:D112))</f>
        <v>3000</v>
      </c>
      <c r="J112" s="6">
        <v>3</v>
      </c>
      <c r="K112" s="3">
        <f t="shared" si="9"/>
        <v>13461.468431660142</v>
      </c>
      <c r="L112" s="3">
        <f t="shared" si="10"/>
        <v>13500</v>
      </c>
      <c r="M112" s="3">
        <f>L112*'Margin Calculation Parameters'!$B$1/100</f>
        <v>3375</v>
      </c>
      <c r="N112" s="3">
        <f>L112*'Margin Calculation Parameters'!$B$2/100</f>
        <v>675</v>
      </c>
      <c r="O112" s="3">
        <f>MAX(L112+M112+N112,'Margin Calculation Parameters'!$B$3)</f>
        <v>40000</v>
      </c>
    </row>
    <row r="113" spans="1:15" x14ac:dyDescent="0.25">
      <c r="A113" s="2">
        <f>'Margin Calls'!A113</f>
        <v>45094</v>
      </c>
      <c r="B113" s="3">
        <f>'Margin Calls'!B113</f>
        <v>0</v>
      </c>
      <c r="C113" s="3">
        <f>'Margin Calls'!C113</f>
        <v>0</v>
      </c>
      <c r="D113" s="3">
        <f t="shared" si="6"/>
        <v>0</v>
      </c>
      <c r="E113" s="3">
        <f t="shared" si="11"/>
        <v>0</v>
      </c>
      <c r="F113" s="3">
        <f t="shared" si="7"/>
        <v>0</v>
      </c>
      <c r="G113" s="3">
        <f>MAX($G$5,SQRT(SUM($F$5:F113)/COUNTA($F$5:F113)))</f>
        <v>1000</v>
      </c>
      <c r="H113" s="3">
        <f t="shared" si="8"/>
        <v>2575.83</v>
      </c>
      <c r="I113" s="3">
        <f>MAX($I$5,AVERAGE($D$5:D113))</f>
        <v>3000</v>
      </c>
      <c r="J113" s="6">
        <v>3</v>
      </c>
      <c r="K113" s="3">
        <f t="shared" si="9"/>
        <v>13461.468431660142</v>
      </c>
      <c r="L113" s="3">
        <f t="shared" si="10"/>
        <v>13500</v>
      </c>
      <c r="M113" s="3">
        <f>L113*'Margin Calculation Parameters'!$B$1/100</f>
        <v>3375</v>
      </c>
      <c r="N113" s="3">
        <f>L113*'Margin Calculation Parameters'!$B$2/100</f>
        <v>675</v>
      </c>
      <c r="O113" s="3">
        <f>MAX(L113+M113+N113,'Margin Calculation Parameters'!$B$3)</f>
        <v>40000</v>
      </c>
    </row>
    <row r="114" spans="1:15" x14ac:dyDescent="0.25">
      <c r="A114" s="2">
        <f>'Margin Calls'!A114</f>
        <v>45095</v>
      </c>
      <c r="B114" s="3">
        <f>'Margin Calls'!B114</f>
        <v>0</v>
      </c>
      <c r="C114" s="3">
        <f>'Margin Calls'!C114</f>
        <v>0</v>
      </c>
      <c r="D114" s="3">
        <f t="shared" si="6"/>
        <v>0</v>
      </c>
      <c r="E114" s="3">
        <f t="shared" si="11"/>
        <v>0</v>
      </c>
      <c r="F114" s="3">
        <f t="shared" si="7"/>
        <v>0</v>
      </c>
      <c r="G114" s="3">
        <f>MAX($G$5,SQRT(SUM($F$5:F114)/COUNTA($F$5:F114)))</f>
        <v>1000</v>
      </c>
      <c r="H114" s="3">
        <f t="shared" si="8"/>
        <v>2575.83</v>
      </c>
      <c r="I114" s="3">
        <f>MAX($I$5,AVERAGE($D$5:D114))</f>
        <v>3000</v>
      </c>
      <c r="J114" s="6">
        <v>3</v>
      </c>
      <c r="K114" s="3">
        <f t="shared" si="9"/>
        <v>13461.468431660142</v>
      </c>
      <c r="L114" s="3">
        <f t="shared" si="10"/>
        <v>13500</v>
      </c>
      <c r="M114" s="3">
        <f>L114*'Margin Calculation Parameters'!$B$1/100</f>
        <v>3375</v>
      </c>
      <c r="N114" s="3">
        <f>L114*'Margin Calculation Parameters'!$B$2/100</f>
        <v>675</v>
      </c>
      <c r="O114" s="3">
        <f>MAX(L114+M114+N114,'Margin Calculation Parameters'!$B$3)</f>
        <v>40000</v>
      </c>
    </row>
    <row r="115" spans="1:15" x14ac:dyDescent="0.25">
      <c r="A115" s="2">
        <f>'Margin Calls'!A115</f>
        <v>45096</v>
      </c>
      <c r="B115" s="3">
        <f>'Margin Calls'!B115</f>
        <v>0</v>
      </c>
      <c r="C115" s="3">
        <f>'Margin Calls'!C115</f>
        <v>0</v>
      </c>
      <c r="D115" s="3">
        <f t="shared" si="6"/>
        <v>0</v>
      </c>
      <c r="E115" s="3">
        <f t="shared" si="11"/>
        <v>0</v>
      </c>
      <c r="F115" s="3">
        <f t="shared" si="7"/>
        <v>0</v>
      </c>
      <c r="G115" s="3">
        <f>MAX($G$5,SQRT(SUM($F$5:F115)/COUNTA($F$5:F115)))</f>
        <v>1000</v>
      </c>
      <c r="H115" s="3">
        <f t="shared" si="8"/>
        <v>2575.83</v>
      </c>
      <c r="I115" s="3">
        <f>MAX($I$5,AVERAGE($D$5:D115))</f>
        <v>3000</v>
      </c>
      <c r="J115" s="6">
        <v>3</v>
      </c>
      <c r="K115" s="3">
        <f t="shared" si="9"/>
        <v>13461.468431660142</v>
      </c>
      <c r="L115" s="3">
        <f t="shared" si="10"/>
        <v>13500</v>
      </c>
      <c r="M115" s="3">
        <f>L115*'Margin Calculation Parameters'!$B$1/100</f>
        <v>3375</v>
      </c>
      <c r="N115" s="3">
        <f>L115*'Margin Calculation Parameters'!$B$2/100</f>
        <v>675</v>
      </c>
      <c r="O115" s="3">
        <f>MAX(L115+M115+N115,'Margin Calculation Parameters'!$B$3)</f>
        <v>40000</v>
      </c>
    </row>
    <row r="116" spans="1:15" x14ac:dyDescent="0.25">
      <c r="A116" s="2">
        <f>'Margin Calls'!A116</f>
        <v>45097</v>
      </c>
      <c r="B116" s="3">
        <f>'Margin Calls'!B116</f>
        <v>0</v>
      </c>
      <c r="C116" s="3">
        <f>'Margin Calls'!C116</f>
        <v>0</v>
      </c>
      <c r="D116" s="3">
        <f t="shared" si="6"/>
        <v>0</v>
      </c>
      <c r="E116" s="3">
        <f t="shared" si="11"/>
        <v>0</v>
      </c>
      <c r="F116" s="3">
        <f t="shared" si="7"/>
        <v>0</v>
      </c>
      <c r="G116" s="3">
        <f>MAX($G$5,SQRT(SUM($F$5:F116)/COUNTA($F$5:F116)))</f>
        <v>1000</v>
      </c>
      <c r="H116" s="3">
        <f t="shared" si="8"/>
        <v>2575.83</v>
      </c>
      <c r="I116" s="3">
        <f>MAX($I$5,AVERAGE($D$5:D116))</f>
        <v>3000</v>
      </c>
      <c r="J116" s="6">
        <v>3</v>
      </c>
      <c r="K116" s="3">
        <f t="shared" si="9"/>
        <v>13461.468431660142</v>
      </c>
      <c r="L116" s="3">
        <f t="shared" si="10"/>
        <v>13500</v>
      </c>
      <c r="M116" s="3">
        <f>L116*'Margin Calculation Parameters'!$B$1/100</f>
        <v>3375</v>
      </c>
      <c r="N116" s="3">
        <f>L116*'Margin Calculation Parameters'!$B$2/100</f>
        <v>675</v>
      </c>
      <c r="O116" s="3">
        <f>MAX(L116+M116+N116,'Margin Calculation Parameters'!$B$3)</f>
        <v>40000</v>
      </c>
    </row>
    <row r="117" spans="1:15" x14ac:dyDescent="0.25">
      <c r="A117" s="2">
        <f>'Margin Calls'!A117</f>
        <v>45098</v>
      </c>
      <c r="B117" s="3">
        <f>'Margin Calls'!B117</f>
        <v>0</v>
      </c>
      <c r="C117" s="3">
        <f>'Margin Calls'!C117</f>
        <v>0</v>
      </c>
      <c r="D117" s="3">
        <f t="shared" si="6"/>
        <v>0</v>
      </c>
      <c r="E117" s="3">
        <f t="shared" si="11"/>
        <v>0</v>
      </c>
      <c r="F117" s="3">
        <f t="shared" si="7"/>
        <v>0</v>
      </c>
      <c r="G117" s="3">
        <f>MAX($G$5,SQRT(SUM($F$5:F117)/COUNTA($F$5:F117)))</f>
        <v>1000</v>
      </c>
      <c r="H117" s="3">
        <f t="shared" si="8"/>
        <v>2575.83</v>
      </c>
      <c r="I117" s="3">
        <f>MAX($I$5,AVERAGE($D$5:D117))</f>
        <v>3000</v>
      </c>
      <c r="J117" s="6">
        <v>3</v>
      </c>
      <c r="K117" s="3">
        <f t="shared" si="9"/>
        <v>13461.468431660142</v>
      </c>
      <c r="L117" s="3">
        <f t="shared" si="10"/>
        <v>13500</v>
      </c>
      <c r="M117" s="3">
        <f>L117*'Margin Calculation Parameters'!$B$1/100</f>
        <v>3375</v>
      </c>
      <c r="N117" s="3">
        <f>L117*'Margin Calculation Parameters'!$B$2/100</f>
        <v>675</v>
      </c>
      <c r="O117" s="3">
        <f>MAX(L117+M117+N117,'Margin Calculation Parameters'!$B$3)</f>
        <v>40000</v>
      </c>
    </row>
    <row r="118" spans="1:15" x14ac:dyDescent="0.25">
      <c r="A118" s="2">
        <f>'Margin Calls'!A118</f>
        <v>45099</v>
      </c>
      <c r="B118" s="3">
        <f>'Margin Calls'!B118</f>
        <v>0</v>
      </c>
      <c r="C118" s="3">
        <f>'Margin Calls'!C118</f>
        <v>0</v>
      </c>
      <c r="D118" s="3">
        <f t="shared" si="6"/>
        <v>0</v>
      </c>
      <c r="E118" s="3">
        <f t="shared" si="11"/>
        <v>0</v>
      </c>
      <c r="F118" s="3">
        <f t="shared" si="7"/>
        <v>0</v>
      </c>
      <c r="G118" s="3">
        <f>MAX($G$5,SQRT(SUM($F$5:F118)/COUNTA($F$5:F118)))</f>
        <v>1000</v>
      </c>
      <c r="H118" s="3">
        <f t="shared" si="8"/>
        <v>2575.83</v>
      </c>
      <c r="I118" s="3">
        <f>MAX($I$5,AVERAGE($D$5:D118))</f>
        <v>3000</v>
      </c>
      <c r="J118" s="6">
        <v>3</v>
      </c>
      <c r="K118" s="3">
        <f t="shared" si="9"/>
        <v>13461.468431660142</v>
      </c>
      <c r="L118" s="3">
        <f t="shared" si="10"/>
        <v>13500</v>
      </c>
      <c r="M118" s="3">
        <f>L118*'Margin Calculation Parameters'!$B$1/100</f>
        <v>3375</v>
      </c>
      <c r="N118" s="3">
        <f>L118*'Margin Calculation Parameters'!$B$2/100</f>
        <v>675</v>
      </c>
      <c r="O118" s="3">
        <f>MAX(L118+M118+N118,'Margin Calculation Parameters'!$B$3)</f>
        <v>40000</v>
      </c>
    </row>
    <row r="119" spans="1:15" x14ac:dyDescent="0.25">
      <c r="A119" s="2">
        <f>'Margin Calls'!A119</f>
        <v>45100</v>
      </c>
      <c r="B119" s="3">
        <f>'Margin Calls'!B119</f>
        <v>0</v>
      </c>
      <c r="C119" s="3">
        <f>'Margin Calls'!C119</f>
        <v>0</v>
      </c>
      <c r="D119" s="3">
        <f t="shared" si="6"/>
        <v>0</v>
      </c>
      <c r="E119" s="3">
        <f t="shared" si="11"/>
        <v>0</v>
      </c>
      <c r="F119" s="3">
        <f t="shared" si="7"/>
        <v>0</v>
      </c>
      <c r="G119" s="3">
        <f>MAX($G$5,SQRT(SUM($F$5:F119)/COUNTA($F$5:F119)))</f>
        <v>1000</v>
      </c>
      <c r="H119" s="3">
        <f t="shared" si="8"/>
        <v>2575.83</v>
      </c>
      <c r="I119" s="3">
        <f>MAX($I$5,AVERAGE($D$5:D119))</f>
        <v>3000</v>
      </c>
      <c r="J119" s="6">
        <v>3</v>
      </c>
      <c r="K119" s="3">
        <f t="shared" si="9"/>
        <v>13461.468431660142</v>
      </c>
      <c r="L119" s="3">
        <f t="shared" si="10"/>
        <v>13500</v>
      </c>
      <c r="M119" s="3">
        <f>L119*'Margin Calculation Parameters'!$B$1/100</f>
        <v>3375</v>
      </c>
      <c r="N119" s="3">
        <f>L119*'Margin Calculation Parameters'!$B$2/100</f>
        <v>675</v>
      </c>
      <c r="O119" s="3">
        <f>MAX(L119+M119+N119,'Margin Calculation Parameters'!$B$3)</f>
        <v>40000</v>
      </c>
    </row>
    <row r="120" spans="1:15" x14ac:dyDescent="0.25">
      <c r="A120" s="2">
        <f>'Margin Calls'!A120</f>
        <v>45101</v>
      </c>
      <c r="B120" s="3">
        <f>'Margin Calls'!B120</f>
        <v>0</v>
      </c>
      <c r="C120" s="3">
        <f>'Margin Calls'!C120</f>
        <v>0</v>
      </c>
      <c r="D120" s="3">
        <f t="shared" si="6"/>
        <v>0</v>
      </c>
      <c r="E120" s="3">
        <f t="shared" si="11"/>
        <v>0</v>
      </c>
      <c r="F120" s="3">
        <f t="shared" si="7"/>
        <v>0</v>
      </c>
      <c r="G120" s="3">
        <f>MAX($G$5,SQRT(SUM($F$5:F120)/COUNTA($F$5:F120)))</f>
        <v>1000</v>
      </c>
      <c r="H120" s="3">
        <f t="shared" si="8"/>
        <v>2575.83</v>
      </c>
      <c r="I120" s="3">
        <f>MAX($I$5,AVERAGE($D$5:D120))</f>
        <v>3000</v>
      </c>
      <c r="J120" s="6">
        <v>3</v>
      </c>
      <c r="K120" s="3">
        <f t="shared" si="9"/>
        <v>13461.468431660142</v>
      </c>
      <c r="L120" s="3">
        <f t="shared" si="10"/>
        <v>13500</v>
      </c>
      <c r="M120" s="3">
        <f>L120*'Margin Calculation Parameters'!$B$1/100</f>
        <v>3375</v>
      </c>
      <c r="N120" s="3">
        <f>L120*'Margin Calculation Parameters'!$B$2/100</f>
        <v>675</v>
      </c>
      <c r="O120" s="3">
        <f>MAX(L120+M120+N120,'Margin Calculation Parameters'!$B$3)</f>
        <v>40000</v>
      </c>
    </row>
    <row r="121" spans="1:15" x14ac:dyDescent="0.25">
      <c r="A121" s="2">
        <f>'Margin Calls'!A121</f>
        <v>45102</v>
      </c>
      <c r="B121" s="3">
        <f>'Margin Calls'!B121</f>
        <v>0</v>
      </c>
      <c r="C121" s="3">
        <f>'Margin Calls'!C121</f>
        <v>0</v>
      </c>
      <c r="D121" s="3">
        <f t="shared" si="6"/>
        <v>0</v>
      </c>
      <c r="E121" s="3">
        <f t="shared" si="11"/>
        <v>0</v>
      </c>
      <c r="F121" s="3">
        <f t="shared" si="7"/>
        <v>0</v>
      </c>
      <c r="G121" s="3">
        <f>MAX($G$5,SQRT(SUM($F$5:F121)/COUNTA($F$5:F121)))</f>
        <v>1000</v>
      </c>
      <c r="H121" s="3">
        <f t="shared" si="8"/>
        <v>2575.83</v>
      </c>
      <c r="I121" s="3">
        <f>MAX($I$5,AVERAGE($D$5:D121))</f>
        <v>3000</v>
      </c>
      <c r="J121" s="6">
        <v>3</v>
      </c>
      <c r="K121" s="3">
        <f t="shared" si="9"/>
        <v>13461.468431660142</v>
      </c>
      <c r="L121" s="3">
        <f t="shared" si="10"/>
        <v>13500</v>
      </c>
      <c r="M121" s="3">
        <f>L121*'Margin Calculation Parameters'!$B$1/100</f>
        <v>3375</v>
      </c>
      <c r="N121" s="3">
        <f>L121*'Margin Calculation Parameters'!$B$2/100</f>
        <v>675</v>
      </c>
      <c r="O121" s="3">
        <f>MAX(L121+M121+N121,'Margin Calculation Parameters'!$B$3)</f>
        <v>40000</v>
      </c>
    </row>
    <row r="122" spans="1:15" x14ac:dyDescent="0.25">
      <c r="A122" s="2">
        <f>'Margin Calls'!A122</f>
        <v>45103</v>
      </c>
      <c r="B122" s="3">
        <f>'Margin Calls'!B122</f>
        <v>0</v>
      </c>
      <c r="C122" s="3">
        <f>'Margin Calls'!C122</f>
        <v>0</v>
      </c>
      <c r="D122" s="3">
        <f t="shared" si="6"/>
        <v>0</v>
      </c>
      <c r="E122" s="3">
        <f t="shared" si="11"/>
        <v>0</v>
      </c>
      <c r="F122" s="3">
        <f t="shared" si="7"/>
        <v>0</v>
      </c>
      <c r="G122" s="3">
        <f>MAX($G$5,SQRT(SUM($F$5:F122)/COUNTA($F$5:F122)))</f>
        <v>1000</v>
      </c>
      <c r="H122" s="3">
        <f t="shared" si="8"/>
        <v>2575.83</v>
      </c>
      <c r="I122" s="3">
        <f>MAX($I$5,AVERAGE($D$5:D122))</f>
        <v>3000</v>
      </c>
      <c r="J122" s="6">
        <v>3</v>
      </c>
      <c r="K122" s="3">
        <f t="shared" si="9"/>
        <v>13461.468431660142</v>
      </c>
      <c r="L122" s="3">
        <f t="shared" si="10"/>
        <v>13500</v>
      </c>
      <c r="M122" s="3">
        <f>L122*'Margin Calculation Parameters'!$B$1/100</f>
        <v>3375</v>
      </c>
      <c r="N122" s="3">
        <f>L122*'Margin Calculation Parameters'!$B$2/100</f>
        <v>675</v>
      </c>
      <c r="O122" s="3">
        <f>MAX(L122+M122+N122,'Margin Calculation Parameters'!$B$3)</f>
        <v>40000</v>
      </c>
    </row>
    <row r="123" spans="1:15" x14ac:dyDescent="0.25">
      <c r="A123" s="2">
        <f>'Margin Calls'!A123</f>
        <v>45104</v>
      </c>
      <c r="B123" s="3">
        <f>'Margin Calls'!B123</f>
        <v>0</v>
      </c>
      <c r="C123" s="3">
        <f>'Margin Calls'!C123</f>
        <v>0</v>
      </c>
      <c r="D123" s="3">
        <f t="shared" si="6"/>
        <v>0</v>
      </c>
      <c r="E123" s="3">
        <f t="shared" si="11"/>
        <v>0</v>
      </c>
      <c r="F123" s="3">
        <f t="shared" si="7"/>
        <v>0</v>
      </c>
      <c r="G123" s="3">
        <f>MAX($G$5,SQRT(SUM($F$5:F123)/COUNTA($F$5:F123)))</f>
        <v>1000</v>
      </c>
      <c r="H123" s="3">
        <f t="shared" si="8"/>
        <v>2575.83</v>
      </c>
      <c r="I123" s="3">
        <f>MAX($I$5,AVERAGE($D$5:D123))</f>
        <v>3000</v>
      </c>
      <c r="J123" s="6">
        <v>3</v>
      </c>
      <c r="K123" s="3">
        <f t="shared" si="9"/>
        <v>13461.468431660142</v>
      </c>
      <c r="L123" s="3">
        <f t="shared" si="10"/>
        <v>13500</v>
      </c>
      <c r="M123" s="3">
        <f>L123*'Margin Calculation Parameters'!$B$1/100</f>
        <v>3375</v>
      </c>
      <c r="N123" s="3">
        <f>L123*'Margin Calculation Parameters'!$B$2/100</f>
        <v>675</v>
      </c>
      <c r="O123" s="3">
        <f>MAX(L123+M123+N123,'Margin Calculation Parameters'!$B$3)</f>
        <v>40000</v>
      </c>
    </row>
    <row r="124" spans="1:15" x14ac:dyDescent="0.25">
      <c r="A124" s="2">
        <f>'Margin Calls'!A124</f>
        <v>45105</v>
      </c>
      <c r="B124" s="3">
        <f>'Margin Calls'!B124</f>
        <v>0</v>
      </c>
      <c r="C124" s="3">
        <f>'Margin Calls'!C124</f>
        <v>0</v>
      </c>
      <c r="D124" s="3">
        <f t="shared" si="6"/>
        <v>0</v>
      </c>
      <c r="E124" s="3">
        <f t="shared" si="11"/>
        <v>0</v>
      </c>
      <c r="F124" s="3">
        <f t="shared" si="7"/>
        <v>0</v>
      </c>
      <c r="G124" s="3">
        <f>MAX($G$5,SQRT(SUM($F$5:F124)/COUNTA($F$5:F124)))</f>
        <v>1000</v>
      </c>
      <c r="H124" s="3">
        <f t="shared" si="8"/>
        <v>2575.83</v>
      </c>
      <c r="I124" s="3">
        <f>MAX($I$5,AVERAGE($D$5:D124))</f>
        <v>3000</v>
      </c>
      <c r="J124" s="6">
        <v>3</v>
      </c>
      <c r="K124" s="3">
        <f t="shared" si="9"/>
        <v>13461.468431660142</v>
      </c>
      <c r="L124" s="3">
        <f t="shared" si="10"/>
        <v>13500</v>
      </c>
      <c r="M124" s="3">
        <f>L124*'Margin Calculation Parameters'!$B$1/100</f>
        <v>3375</v>
      </c>
      <c r="N124" s="3">
        <f>L124*'Margin Calculation Parameters'!$B$2/100</f>
        <v>675</v>
      </c>
      <c r="O124" s="3">
        <f>MAX(L124+M124+N124,'Margin Calculation Parameters'!$B$3)</f>
        <v>40000</v>
      </c>
    </row>
    <row r="125" spans="1:15" x14ac:dyDescent="0.25">
      <c r="A125" s="2">
        <f>'Margin Calls'!A125</f>
        <v>45106</v>
      </c>
      <c r="B125" s="3">
        <f>'Margin Calls'!B125</f>
        <v>0</v>
      </c>
      <c r="C125" s="3">
        <f>'Margin Calls'!C125</f>
        <v>0</v>
      </c>
      <c r="D125" s="3">
        <f t="shared" si="6"/>
        <v>0</v>
      </c>
      <c r="E125" s="3">
        <f t="shared" si="11"/>
        <v>0</v>
      </c>
      <c r="F125" s="3">
        <f t="shared" si="7"/>
        <v>0</v>
      </c>
      <c r="G125" s="3">
        <f>MAX($G$5,SQRT(SUM($F$5:F125)/COUNTA($F$5:F125)))</f>
        <v>1000</v>
      </c>
      <c r="H125" s="3">
        <f t="shared" si="8"/>
        <v>2575.83</v>
      </c>
      <c r="I125" s="3">
        <f>MAX($I$5,AVERAGE($D$5:D125))</f>
        <v>3000</v>
      </c>
      <c r="J125" s="6">
        <v>3</v>
      </c>
      <c r="K125" s="3">
        <f t="shared" si="9"/>
        <v>13461.468431660142</v>
      </c>
      <c r="L125" s="3">
        <f t="shared" si="10"/>
        <v>13500</v>
      </c>
      <c r="M125" s="3">
        <f>L125*'Margin Calculation Parameters'!$B$1/100</f>
        <v>3375</v>
      </c>
      <c r="N125" s="3">
        <f>L125*'Margin Calculation Parameters'!$B$2/100</f>
        <v>675</v>
      </c>
      <c r="O125" s="3">
        <f>MAX(L125+M125+N125,'Margin Calculation Parameters'!$B$3)</f>
        <v>40000</v>
      </c>
    </row>
    <row r="126" spans="1:15" x14ac:dyDescent="0.25">
      <c r="A126" s="2">
        <f>'Margin Calls'!A126</f>
        <v>45107</v>
      </c>
      <c r="B126" s="3">
        <f>'Margin Calls'!B126</f>
        <v>0</v>
      </c>
      <c r="C126" s="3">
        <f>'Margin Calls'!C126</f>
        <v>0</v>
      </c>
      <c r="D126" s="3">
        <f t="shared" si="6"/>
        <v>0</v>
      </c>
      <c r="E126" s="3">
        <f t="shared" si="11"/>
        <v>0</v>
      </c>
      <c r="F126" s="3">
        <f t="shared" si="7"/>
        <v>0</v>
      </c>
      <c r="G126" s="3">
        <f>MAX($G$5,SQRT(SUM($F$5:F126)/COUNTA($F$5:F126)))</f>
        <v>1000</v>
      </c>
      <c r="H126" s="3">
        <f t="shared" si="8"/>
        <v>2575.83</v>
      </c>
      <c r="I126" s="3">
        <f>MAX($I$5,AVERAGE($D$5:D126))</f>
        <v>3000</v>
      </c>
      <c r="J126" s="6">
        <v>3</v>
      </c>
      <c r="K126" s="3">
        <f t="shared" si="9"/>
        <v>13461.468431660142</v>
      </c>
      <c r="L126" s="3">
        <f t="shared" si="10"/>
        <v>13500</v>
      </c>
      <c r="M126" s="3">
        <f>L126*'Margin Calculation Parameters'!$B$1/100</f>
        <v>3375</v>
      </c>
      <c r="N126" s="3">
        <f>L126*'Margin Calculation Parameters'!$B$2/100</f>
        <v>675</v>
      </c>
      <c r="O126" s="3">
        <f>MAX(L126+M126+N126,'Margin Calculation Parameters'!$B$3)</f>
        <v>40000</v>
      </c>
    </row>
    <row r="127" spans="1:15" x14ac:dyDescent="0.25">
      <c r="A127" s="2">
        <f>'Margin Calls'!A127</f>
        <v>45108</v>
      </c>
      <c r="B127" s="3">
        <f>'Margin Calls'!B127</f>
        <v>0</v>
      </c>
      <c r="C127" s="3">
        <f>'Margin Calls'!C127</f>
        <v>0</v>
      </c>
      <c r="D127" s="3">
        <f t="shared" si="6"/>
        <v>0</v>
      </c>
      <c r="E127" s="3">
        <f t="shared" si="11"/>
        <v>0</v>
      </c>
      <c r="F127" s="3">
        <f t="shared" si="7"/>
        <v>0</v>
      </c>
      <c r="G127" s="3">
        <f>MAX($G$5,SQRT(SUM($F$5:F127)/COUNTA($F$5:F127)))</f>
        <v>1000</v>
      </c>
      <c r="H127" s="3">
        <f t="shared" si="8"/>
        <v>2575.83</v>
      </c>
      <c r="I127" s="3">
        <f>MAX($I$5,AVERAGE($D$5:D127))</f>
        <v>3000</v>
      </c>
      <c r="J127" s="6">
        <v>3</v>
      </c>
      <c r="K127" s="3">
        <f t="shared" si="9"/>
        <v>13461.468431660142</v>
      </c>
      <c r="L127" s="3">
        <f t="shared" si="10"/>
        <v>13500</v>
      </c>
      <c r="M127" s="3">
        <f>L127*'Margin Calculation Parameters'!$B$1/100</f>
        <v>3375</v>
      </c>
      <c r="N127" s="3">
        <f>L127*'Margin Calculation Parameters'!$B$2/100</f>
        <v>675</v>
      </c>
      <c r="O127" s="3">
        <f>MAX(L127+M127+N127,'Margin Calculation Parameters'!$B$3)</f>
        <v>40000</v>
      </c>
    </row>
    <row r="128" spans="1:15" x14ac:dyDescent="0.25">
      <c r="A128" s="2">
        <f>'Margin Calls'!A128</f>
        <v>45109</v>
      </c>
      <c r="B128" s="3">
        <f>'Margin Calls'!B128</f>
        <v>0</v>
      </c>
      <c r="C128" s="3">
        <f>'Margin Calls'!C128</f>
        <v>0</v>
      </c>
      <c r="D128" s="3">
        <f t="shared" si="6"/>
        <v>0</v>
      </c>
      <c r="E128" s="3">
        <f t="shared" si="11"/>
        <v>0</v>
      </c>
      <c r="F128" s="3">
        <f t="shared" si="7"/>
        <v>0</v>
      </c>
      <c r="G128" s="3">
        <f>MAX($G$5,SQRT(SUM($F$5:F128)/COUNTA($F$5:F128)))</f>
        <v>1000</v>
      </c>
      <c r="H128" s="3">
        <f t="shared" si="8"/>
        <v>2575.83</v>
      </c>
      <c r="I128" s="3">
        <f>MAX($I$5,AVERAGE($D$5:D128))</f>
        <v>3000</v>
      </c>
      <c r="J128" s="6">
        <v>3</v>
      </c>
      <c r="K128" s="3">
        <f t="shared" si="9"/>
        <v>13461.468431660142</v>
      </c>
      <c r="L128" s="3">
        <f t="shared" si="10"/>
        <v>13500</v>
      </c>
      <c r="M128" s="3">
        <f>L128*'Margin Calculation Parameters'!$B$1/100</f>
        <v>3375</v>
      </c>
      <c r="N128" s="3">
        <f>L128*'Margin Calculation Parameters'!$B$2/100</f>
        <v>675</v>
      </c>
      <c r="O128" s="3">
        <f>MAX(L128+M128+N128,'Margin Calculation Parameters'!$B$3)</f>
        <v>40000</v>
      </c>
    </row>
    <row r="129" spans="1:15" x14ac:dyDescent="0.25">
      <c r="A129" s="2">
        <f>'Margin Calls'!A129</f>
        <v>45110</v>
      </c>
      <c r="B129" s="3">
        <f>'Margin Calls'!B129</f>
        <v>0</v>
      </c>
      <c r="C129" s="3">
        <f>'Margin Calls'!C129</f>
        <v>0</v>
      </c>
      <c r="D129" s="3">
        <f t="shared" si="6"/>
        <v>0</v>
      </c>
      <c r="E129" s="3">
        <f t="shared" si="11"/>
        <v>0</v>
      </c>
      <c r="F129" s="3">
        <f t="shared" si="7"/>
        <v>0</v>
      </c>
      <c r="G129" s="3">
        <f>MAX($G$5,SQRT(SUM($F$5:F129)/COUNTA($F$5:F129)))</f>
        <v>1000</v>
      </c>
      <c r="H129" s="3">
        <f t="shared" si="8"/>
        <v>2575.83</v>
      </c>
      <c r="I129" s="3">
        <f>MAX($I$5,AVERAGE($D$5:D129))</f>
        <v>3000</v>
      </c>
      <c r="J129" s="6">
        <v>3</v>
      </c>
      <c r="K129" s="3">
        <f t="shared" si="9"/>
        <v>13461.468431660142</v>
      </c>
      <c r="L129" s="3">
        <f t="shared" si="10"/>
        <v>13500</v>
      </c>
      <c r="M129" s="3">
        <f>L129*'Margin Calculation Parameters'!$B$1/100</f>
        <v>3375</v>
      </c>
      <c r="N129" s="3">
        <f>L129*'Margin Calculation Parameters'!$B$2/100</f>
        <v>675</v>
      </c>
      <c r="O129" s="3">
        <f>MAX(L129+M129+N129,'Margin Calculation Parameters'!$B$3)</f>
        <v>40000</v>
      </c>
    </row>
    <row r="130" spans="1:15" x14ac:dyDescent="0.25">
      <c r="A130" s="2">
        <f>'Margin Calls'!A130</f>
        <v>45111</v>
      </c>
      <c r="B130" s="3">
        <f>'Margin Calls'!B130</f>
        <v>0</v>
      </c>
      <c r="C130" s="3">
        <f>'Margin Calls'!C130</f>
        <v>0</v>
      </c>
      <c r="D130" s="3">
        <f t="shared" si="6"/>
        <v>0</v>
      </c>
      <c r="E130" s="3">
        <f t="shared" si="11"/>
        <v>0</v>
      </c>
      <c r="F130" s="3">
        <f t="shared" si="7"/>
        <v>0</v>
      </c>
      <c r="G130" s="3">
        <f>MAX($G$5,SQRT(SUM($F$5:F130)/COUNTA($F$5:F130)))</f>
        <v>1000</v>
      </c>
      <c r="H130" s="3">
        <f t="shared" si="8"/>
        <v>2575.83</v>
      </c>
      <c r="I130" s="3">
        <f>MAX($I$5,AVERAGE($D$5:D130))</f>
        <v>3000</v>
      </c>
      <c r="J130" s="6">
        <v>3</v>
      </c>
      <c r="K130" s="3">
        <f t="shared" si="9"/>
        <v>13461.468431660142</v>
      </c>
      <c r="L130" s="3">
        <f t="shared" si="10"/>
        <v>13500</v>
      </c>
      <c r="M130" s="3">
        <f>L130*'Margin Calculation Parameters'!$B$1/100</f>
        <v>3375</v>
      </c>
      <c r="N130" s="3">
        <f>L130*'Margin Calculation Parameters'!$B$2/100</f>
        <v>675</v>
      </c>
      <c r="O130" s="3">
        <f>MAX(L130+M130+N130,'Margin Calculation Parameters'!$B$3)</f>
        <v>40000</v>
      </c>
    </row>
    <row r="131" spans="1:15" x14ac:dyDescent="0.25">
      <c r="A131" s="2">
        <f>'Margin Calls'!A131</f>
        <v>45112</v>
      </c>
      <c r="B131" s="3">
        <f>'Margin Calls'!B131</f>
        <v>0</v>
      </c>
      <c r="C131" s="3">
        <f>'Margin Calls'!C131</f>
        <v>0</v>
      </c>
      <c r="D131" s="3">
        <f t="shared" si="6"/>
        <v>0</v>
      </c>
      <c r="E131" s="3">
        <f t="shared" si="11"/>
        <v>0</v>
      </c>
      <c r="F131" s="3">
        <f t="shared" si="7"/>
        <v>0</v>
      </c>
      <c r="G131" s="3">
        <f>MAX($G$5,SQRT(SUM($F$5:F131)/COUNTA($F$5:F131)))</f>
        <v>1000</v>
      </c>
      <c r="H131" s="3">
        <f t="shared" si="8"/>
        <v>2575.83</v>
      </c>
      <c r="I131" s="3">
        <f>MAX($I$5,AVERAGE($D$5:D131))</f>
        <v>3000</v>
      </c>
      <c r="J131" s="6">
        <v>3</v>
      </c>
      <c r="K131" s="3">
        <f t="shared" si="9"/>
        <v>13461.468431660142</v>
      </c>
      <c r="L131" s="3">
        <f t="shared" si="10"/>
        <v>13500</v>
      </c>
      <c r="M131" s="3">
        <f>L131*'Margin Calculation Parameters'!$B$1/100</f>
        <v>3375</v>
      </c>
      <c r="N131" s="3">
        <f>L131*'Margin Calculation Parameters'!$B$2/100</f>
        <v>675</v>
      </c>
      <c r="O131" s="3">
        <f>MAX(L131+M131+N131,'Margin Calculation Parameters'!$B$3)</f>
        <v>40000</v>
      </c>
    </row>
    <row r="132" spans="1:15" x14ac:dyDescent="0.25">
      <c r="A132" s="2">
        <f>'Margin Calls'!A132</f>
        <v>45113</v>
      </c>
      <c r="B132" s="3">
        <f>'Margin Calls'!B132</f>
        <v>0</v>
      </c>
      <c r="C132" s="3">
        <f>'Margin Calls'!C132</f>
        <v>0</v>
      </c>
      <c r="D132" s="3">
        <f t="shared" si="6"/>
        <v>0</v>
      </c>
      <c r="E132" s="3">
        <f t="shared" si="11"/>
        <v>0</v>
      </c>
      <c r="F132" s="3">
        <f t="shared" si="7"/>
        <v>0</v>
      </c>
      <c r="G132" s="3">
        <f>MAX($G$5,SQRT(SUM($F$5:F132)/COUNTA($F$5:F132)))</f>
        <v>1000</v>
      </c>
      <c r="H132" s="3">
        <f t="shared" si="8"/>
        <v>2575.83</v>
      </c>
      <c r="I132" s="3">
        <f>MAX($I$5,AVERAGE($D$5:D132))</f>
        <v>3000</v>
      </c>
      <c r="J132" s="6">
        <v>3</v>
      </c>
      <c r="K132" s="3">
        <f t="shared" si="9"/>
        <v>13461.468431660142</v>
      </c>
      <c r="L132" s="3">
        <f t="shared" si="10"/>
        <v>13500</v>
      </c>
      <c r="M132" s="3">
        <f>L132*'Margin Calculation Parameters'!$B$1/100</f>
        <v>3375</v>
      </c>
      <c r="N132" s="3">
        <f>L132*'Margin Calculation Parameters'!$B$2/100</f>
        <v>675</v>
      </c>
      <c r="O132" s="3">
        <f>MAX(L132+M132+N132,'Margin Calculation Parameters'!$B$3)</f>
        <v>40000</v>
      </c>
    </row>
    <row r="133" spans="1:15" x14ac:dyDescent="0.25">
      <c r="A133" s="2">
        <f>'Margin Calls'!A133</f>
        <v>45114</v>
      </c>
      <c r="B133" s="3">
        <f>'Margin Calls'!B133</f>
        <v>0</v>
      </c>
      <c r="C133" s="3">
        <f>'Margin Calls'!C133</f>
        <v>0</v>
      </c>
      <c r="D133" s="3">
        <f t="shared" si="6"/>
        <v>0</v>
      </c>
      <c r="E133" s="3">
        <f t="shared" si="11"/>
        <v>0</v>
      </c>
      <c r="F133" s="3">
        <f t="shared" si="7"/>
        <v>0</v>
      </c>
      <c r="G133" s="3">
        <f>MAX($G$5,SQRT(SUM($F$5:F133)/COUNTA($F$5:F133)))</f>
        <v>1000</v>
      </c>
      <c r="H133" s="3">
        <f t="shared" si="8"/>
        <v>2575.83</v>
      </c>
      <c r="I133" s="3">
        <f>MAX($I$5,AVERAGE($D$5:D133))</f>
        <v>3000</v>
      </c>
      <c r="J133" s="6">
        <v>3</v>
      </c>
      <c r="K133" s="3">
        <f t="shared" si="9"/>
        <v>13461.468431660142</v>
      </c>
      <c r="L133" s="3">
        <f t="shared" si="10"/>
        <v>13500</v>
      </c>
      <c r="M133" s="3">
        <f>L133*'Margin Calculation Parameters'!$B$1/100</f>
        <v>3375</v>
      </c>
      <c r="N133" s="3">
        <f>L133*'Margin Calculation Parameters'!$B$2/100</f>
        <v>675</v>
      </c>
      <c r="O133" s="3">
        <f>MAX(L133+M133+N133,'Margin Calculation Parameters'!$B$3)</f>
        <v>40000</v>
      </c>
    </row>
    <row r="134" spans="1:15" x14ac:dyDescent="0.25">
      <c r="A134" s="2">
        <f>'Margin Calls'!A134</f>
        <v>45115</v>
      </c>
      <c r="B134" s="3">
        <f>'Margin Calls'!B134</f>
        <v>0</v>
      </c>
      <c r="C134" s="3">
        <f>'Margin Calls'!C134</f>
        <v>0</v>
      </c>
      <c r="D134" s="3">
        <f t="shared" ref="D134:D197" si="12">MAX(0,SUM(B134:C134))</f>
        <v>0</v>
      </c>
      <c r="E134" s="3">
        <f t="shared" si="11"/>
        <v>0</v>
      </c>
      <c r="F134" s="3">
        <f t="shared" ref="F134:F197" si="13">E134^2</f>
        <v>0</v>
      </c>
      <c r="G134" s="3">
        <f>MAX($G$5,SQRT(SUM($F$5:F134)/COUNTA($F$5:F134)))</f>
        <v>1000</v>
      </c>
      <c r="H134" s="3">
        <f t="shared" ref="H134:H197" si="14">G134*2.57583</f>
        <v>2575.83</v>
      </c>
      <c r="I134" s="3">
        <f>MAX($I$5,AVERAGE($D$5:D134))</f>
        <v>3000</v>
      </c>
      <c r="J134" s="6">
        <v>3</v>
      </c>
      <c r="K134" s="3">
        <f t="shared" ref="K134:K197" si="15">I134*J134+H134*SQRT(J134)</f>
        <v>13461.468431660142</v>
      </c>
      <c r="L134" s="3">
        <f t="shared" ref="L134:L197" si="16">ROUNDUP(K134/500,0)*500</f>
        <v>13500</v>
      </c>
      <c r="M134" s="3">
        <f>L134*'Margin Calculation Parameters'!$B$1/100</f>
        <v>3375</v>
      </c>
      <c r="N134" s="3">
        <f>L134*'Margin Calculation Parameters'!$B$2/100</f>
        <v>675</v>
      </c>
      <c r="O134" s="3">
        <f>MAX(L134+M134+N134,'Margin Calculation Parameters'!$B$3)</f>
        <v>40000</v>
      </c>
    </row>
    <row r="135" spans="1:15" x14ac:dyDescent="0.25">
      <c r="A135" s="2">
        <f>'Margin Calls'!A135</f>
        <v>45116</v>
      </c>
      <c r="B135" s="3">
        <f>'Margin Calls'!B135</f>
        <v>0</v>
      </c>
      <c r="C135" s="3">
        <f>'Margin Calls'!C135</f>
        <v>0</v>
      </c>
      <c r="D135" s="3">
        <f t="shared" si="12"/>
        <v>0</v>
      </c>
      <c r="E135" s="3">
        <f t="shared" ref="E135:E198" si="17">MAX(ABS(D135-D134),$E$5)</f>
        <v>0</v>
      </c>
      <c r="F135" s="3">
        <f t="shared" si="13"/>
        <v>0</v>
      </c>
      <c r="G135" s="3">
        <f>MAX($G$5,SQRT(SUM($F$5:F135)/COUNTA($F$5:F135)))</f>
        <v>1000</v>
      </c>
      <c r="H135" s="3">
        <f t="shared" si="14"/>
        <v>2575.83</v>
      </c>
      <c r="I135" s="3">
        <f>MAX($I$5,AVERAGE($D$5:D135))</f>
        <v>3000</v>
      </c>
      <c r="J135" s="6">
        <v>3</v>
      </c>
      <c r="K135" s="3">
        <f t="shared" si="15"/>
        <v>13461.468431660142</v>
      </c>
      <c r="L135" s="3">
        <f t="shared" si="16"/>
        <v>13500</v>
      </c>
      <c r="M135" s="3">
        <f>L135*'Margin Calculation Parameters'!$B$1/100</f>
        <v>3375</v>
      </c>
      <c r="N135" s="3">
        <f>L135*'Margin Calculation Parameters'!$B$2/100</f>
        <v>675</v>
      </c>
      <c r="O135" s="3">
        <f>MAX(L135+M135+N135,'Margin Calculation Parameters'!$B$3)</f>
        <v>40000</v>
      </c>
    </row>
    <row r="136" spans="1:15" x14ac:dyDescent="0.25">
      <c r="A136" s="2">
        <f>'Margin Calls'!A136</f>
        <v>45117</v>
      </c>
      <c r="B136" s="3">
        <f>'Margin Calls'!B136</f>
        <v>0</v>
      </c>
      <c r="C136" s="3">
        <f>'Margin Calls'!C136</f>
        <v>0</v>
      </c>
      <c r="D136" s="3">
        <f t="shared" si="12"/>
        <v>0</v>
      </c>
      <c r="E136" s="3">
        <f t="shared" si="17"/>
        <v>0</v>
      </c>
      <c r="F136" s="3">
        <f t="shared" si="13"/>
        <v>0</v>
      </c>
      <c r="G136" s="3">
        <f>MAX($G$5,SQRT(SUM($F$5:F136)/COUNTA($F$5:F136)))</f>
        <v>1000</v>
      </c>
      <c r="H136" s="3">
        <f t="shared" si="14"/>
        <v>2575.83</v>
      </c>
      <c r="I136" s="3">
        <f>MAX($I$5,AVERAGE($D$5:D136))</f>
        <v>3000</v>
      </c>
      <c r="J136" s="6">
        <v>3</v>
      </c>
      <c r="K136" s="3">
        <f t="shared" si="15"/>
        <v>13461.468431660142</v>
      </c>
      <c r="L136" s="3">
        <f t="shared" si="16"/>
        <v>13500</v>
      </c>
      <c r="M136" s="3">
        <f>L136*'Margin Calculation Parameters'!$B$1/100</f>
        <v>3375</v>
      </c>
      <c r="N136" s="3">
        <f>L136*'Margin Calculation Parameters'!$B$2/100</f>
        <v>675</v>
      </c>
      <c r="O136" s="3">
        <f>MAX(L136+M136+N136,'Margin Calculation Parameters'!$B$3)</f>
        <v>40000</v>
      </c>
    </row>
    <row r="137" spans="1:15" x14ac:dyDescent="0.25">
      <c r="A137" s="2">
        <f>'Margin Calls'!A137</f>
        <v>45118</v>
      </c>
      <c r="B137" s="3">
        <f>'Margin Calls'!B137</f>
        <v>0</v>
      </c>
      <c r="C137" s="3">
        <f>'Margin Calls'!C137</f>
        <v>0</v>
      </c>
      <c r="D137" s="3">
        <f t="shared" si="12"/>
        <v>0</v>
      </c>
      <c r="E137" s="3">
        <f t="shared" si="17"/>
        <v>0</v>
      </c>
      <c r="F137" s="3">
        <f t="shared" si="13"/>
        <v>0</v>
      </c>
      <c r="G137" s="3">
        <f>MAX($G$5,SQRT(SUM($F$5:F137)/COUNTA($F$5:F137)))</f>
        <v>1000</v>
      </c>
      <c r="H137" s="3">
        <f t="shared" si="14"/>
        <v>2575.83</v>
      </c>
      <c r="I137" s="3">
        <f>MAX($I$5,AVERAGE($D$5:D137))</f>
        <v>3000</v>
      </c>
      <c r="J137" s="6">
        <v>3</v>
      </c>
      <c r="K137" s="3">
        <f t="shared" si="15"/>
        <v>13461.468431660142</v>
      </c>
      <c r="L137" s="3">
        <f t="shared" si="16"/>
        <v>13500</v>
      </c>
      <c r="M137" s="3">
        <f>L137*'Margin Calculation Parameters'!$B$1/100</f>
        <v>3375</v>
      </c>
      <c r="N137" s="3">
        <f>L137*'Margin Calculation Parameters'!$B$2/100</f>
        <v>675</v>
      </c>
      <c r="O137" s="3">
        <f>MAX(L137+M137+N137,'Margin Calculation Parameters'!$B$3)</f>
        <v>40000</v>
      </c>
    </row>
    <row r="138" spans="1:15" x14ac:dyDescent="0.25">
      <c r="A138" s="2">
        <f>'Margin Calls'!A138</f>
        <v>45119</v>
      </c>
      <c r="B138" s="3">
        <f>'Margin Calls'!B138</f>
        <v>0</v>
      </c>
      <c r="C138" s="3">
        <f>'Margin Calls'!C138</f>
        <v>0</v>
      </c>
      <c r="D138" s="3">
        <f t="shared" si="12"/>
        <v>0</v>
      </c>
      <c r="E138" s="3">
        <f t="shared" si="17"/>
        <v>0</v>
      </c>
      <c r="F138" s="3">
        <f t="shared" si="13"/>
        <v>0</v>
      </c>
      <c r="G138" s="3">
        <f>MAX($G$5,SQRT(SUM($F$5:F138)/COUNTA($F$5:F138)))</f>
        <v>1000</v>
      </c>
      <c r="H138" s="3">
        <f t="shared" si="14"/>
        <v>2575.83</v>
      </c>
      <c r="I138" s="3">
        <f>MAX($I$5,AVERAGE($D$5:D138))</f>
        <v>3000</v>
      </c>
      <c r="J138" s="6">
        <v>3</v>
      </c>
      <c r="K138" s="3">
        <f t="shared" si="15"/>
        <v>13461.468431660142</v>
      </c>
      <c r="L138" s="3">
        <f t="shared" si="16"/>
        <v>13500</v>
      </c>
      <c r="M138" s="3">
        <f>L138*'Margin Calculation Parameters'!$B$1/100</f>
        <v>3375</v>
      </c>
      <c r="N138" s="3">
        <f>L138*'Margin Calculation Parameters'!$B$2/100</f>
        <v>675</v>
      </c>
      <c r="O138" s="3">
        <f>MAX(L138+M138+N138,'Margin Calculation Parameters'!$B$3)</f>
        <v>40000</v>
      </c>
    </row>
    <row r="139" spans="1:15" x14ac:dyDescent="0.25">
      <c r="A139" s="2">
        <f>'Margin Calls'!A139</f>
        <v>45120</v>
      </c>
      <c r="B139" s="3">
        <f>'Margin Calls'!B139</f>
        <v>0</v>
      </c>
      <c r="C139" s="3">
        <f>'Margin Calls'!C139</f>
        <v>0</v>
      </c>
      <c r="D139" s="3">
        <f t="shared" si="12"/>
        <v>0</v>
      </c>
      <c r="E139" s="3">
        <f t="shared" si="17"/>
        <v>0</v>
      </c>
      <c r="F139" s="3">
        <f t="shared" si="13"/>
        <v>0</v>
      </c>
      <c r="G139" s="3">
        <f>MAX($G$5,SQRT(SUM($F$5:F139)/COUNTA($F$5:F139)))</f>
        <v>1000</v>
      </c>
      <c r="H139" s="3">
        <f t="shared" si="14"/>
        <v>2575.83</v>
      </c>
      <c r="I139" s="3">
        <f>MAX($I$5,AVERAGE($D$5:D139))</f>
        <v>3000</v>
      </c>
      <c r="J139" s="6">
        <v>3</v>
      </c>
      <c r="K139" s="3">
        <f t="shared" si="15"/>
        <v>13461.468431660142</v>
      </c>
      <c r="L139" s="3">
        <f t="shared" si="16"/>
        <v>13500</v>
      </c>
      <c r="M139" s="3">
        <f>L139*'Margin Calculation Parameters'!$B$1/100</f>
        <v>3375</v>
      </c>
      <c r="N139" s="3">
        <f>L139*'Margin Calculation Parameters'!$B$2/100</f>
        <v>675</v>
      </c>
      <c r="O139" s="3">
        <f>MAX(L139+M139+N139,'Margin Calculation Parameters'!$B$3)</f>
        <v>40000</v>
      </c>
    </row>
    <row r="140" spans="1:15" x14ac:dyDescent="0.25">
      <c r="A140" s="2">
        <f>'Margin Calls'!A140</f>
        <v>45121</v>
      </c>
      <c r="B140" s="3">
        <f>'Margin Calls'!B140</f>
        <v>0</v>
      </c>
      <c r="C140" s="3">
        <f>'Margin Calls'!C140</f>
        <v>0</v>
      </c>
      <c r="D140" s="3">
        <f t="shared" si="12"/>
        <v>0</v>
      </c>
      <c r="E140" s="3">
        <f t="shared" si="17"/>
        <v>0</v>
      </c>
      <c r="F140" s="3">
        <f t="shared" si="13"/>
        <v>0</v>
      </c>
      <c r="G140" s="3">
        <f>MAX($G$5,SQRT(SUM($F$5:F140)/COUNTA($F$5:F140)))</f>
        <v>1000</v>
      </c>
      <c r="H140" s="3">
        <f t="shared" si="14"/>
        <v>2575.83</v>
      </c>
      <c r="I140" s="3">
        <f>MAX($I$5,AVERAGE($D$5:D140))</f>
        <v>3000</v>
      </c>
      <c r="J140" s="6">
        <v>3</v>
      </c>
      <c r="K140" s="3">
        <f t="shared" si="15"/>
        <v>13461.468431660142</v>
      </c>
      <c r="L140" s="3">
        <f t="shared" si="16"/>
        <v>13500</v>
      </c>
      <c r="M140" s="3">
        <f>L140*'Margin Calculation Parameters'!$B$1/100</f>
        <v>3375</v>
      </c>
      <c r="N140" s="3">
        <f>L140*'Margin Calculation Parameters'!$B$2/100</f>
        <v>675</v>
      </c>
      <c r="O140" s="3">
        <f>MAX(L140+M140+N140,'Margin Calculation Parameters'!$B$3)</f>
        <v>40000</v>
      </c>
    </row>
    <row r="141" spans="1:15" x14ac:dyDescent="0.25">
      <c r="A141" s="2">
        <f>'Margin Calls'!A141</f>
        <v>45122</v>
      </c>
      <c r="B141" s="3">
        <f>'Margin Calls'!B141</f>
        <v>0</v>
      </c>
      <c r="C141" s="3">
        <f>'Margin Calls'!C141</f>
        <v>0</v>
      </c>
      <c r="D141" s="3">
        <f t="shared" si="12"/>
        <v>0</v>
      </c>
      <c r="E141" s="3">
        <f t="shared" si="17"/>
        <v>0</v>
      </c>
      <c r="F141" s="3">
        <f t="shared" si="13"/>
        <v>0</v>
      </c>
      <c r="G141" s="3">
        <f>MAX($G$5,SQRT(SUM($F$5:F141)/COUNTA($F$5:F141)))</f>
        <v>1000</v>
      </c>
      <c r="H141" s="3">
        <f t="shared" si="14"/>
        <v>2575.83</v>
      </c>
      <c r="I141" s="3">
        <f>MAX($I$5,AVERAGE($D$5:D141))</f>
        <v>3000</v>
      </c>
      <c r="J141" s="6">
        <v>3</v>
      </c>
      <c r="K141" s="3">
        <f t="shared" si="15"/>
        <v>13461.468431660142</v>
      </c>
      <c r="L141" s="3">
        <f t="shared" si="16"/>
        <v>13500</v>
      </c>
      <c r="M141" s="3">
        <f>L141*'Margin Calculation Parameters'!$B$1/100</f>
        <v>3375</v>
      </c>
      <c r="N141" s="3">
        <f>L141*'Margin Calculation Parameters'!$B$2/100</f>
        <v>675</v>
      </c>
      <c r="O141" s="3">
        <f>MAX(L141+M141+N141,'Margin Calculation Parameters'!$B$3)</f>
        <v>40000</v>
      </c>
    </row>
    <row r="142" spans="1:15" x14ac:dyDescent="0.25">
      <c r="A142" s="2">
        <f>'Margin Calls'!A142</f>
        <v>45123</v>
      </c>
      <c r="B142" s="3">
        <f>'Margin Calls'!B142</f>
        <v>0</v>
      </c>
      <c r="C142" s="3">
        <f>'Margin Calls'!C142</f>
        <v>0</v>
      </c>
      <c r="D142" s="3">
        <f t="shared" si="12"/>
        <v>0</v>
      </c>
      <c r="E142" s="3">
        <f t="shared" si="17"/>
        <v>0</v>
      </c>
      <c r="F142" s="3">
        <f t="shared" si="13"/>
        <v>0</v>
      </c>
      <c r="G142" s="3">
        <f>MAX($G$5,SQRT(SUM($F$5:F142)/COUNTA($F$5:F142)))</f>
        <v>1000</v>
      </c>
      <c r="H142" s="3">
        <f t="shared" si="14"/>
        <v>2575.83</v>
      </c>
      <c r="I142" s="3">
        <f>MAX($I$5,AVERAGE($D$5:D142))</f>
        <v>3000</v>
      </c>
      <c r="J142" s="6">
        <v>3</v>
      </c>
      <c r="K142" s="3">
        <f t="shared" si="15"/>
        <v>13461.468431660142</v>
      </c>
      <c r="L142" s="3">
        <f t="shared" si="16"/>
        <v>13500</v>
      </c>
      <c r="M142" s="3">
        <f>L142*'Margin Calculation Parameters'!$B$1/100</f>
        <v>3375</v>
      </c>
      <c r="N142" s="3">
        <f>L142*'Margin Calculation Parameters'!$B$2/100</f>
        <v>675</v>
      </c>
      <c r="O142" s="3">
        <f>MAX(L142+M142+N142,'Margin Calculation Parameters'!$B$3)</f>
        <v>40000</v>
      </c>
    </row>
    <row r="143" spans="1:15" x14ac:dyDescent="0.25">
      <c r="A143" s="2">
        <f>'Margin Calls'!A143</f>
        <v>45124</v>
      </c>
      <c r="B143" s="3">
        <f>'Margin Calls'!B143</f>
        <v>0</v>
      </c>
      <c r="C143" s="3">
        <f>'Margin Calls'!C143</f>
        <v>0</v>
      </c>
      <c r="D143" s="3">
        <f t="shared" si="12"/>
        <v>0</v>
      </c>
      <c r="E143" s="3">
        <f t="shared" si="17"/>
        <v>0</v>
      </c>
      <c r="F143" s="3">
        <f t="shared" si="13"/>
        <v>0</v>
      </c>
      <c r="G143" s="3">
        <f>MAX($G$5,SQRT(SUM($F$5:F143)/COUNTA($F$5:F143)))</f>
        <v>1000</v>
      </c>
      <c r="H143" s="3">
        <f t="shared" si="14"/>
        <v>2575.83</v>
      </c>
      <c r="I143" s="3">
        <f>MAX($I$5,AVERAGE($D$5:D143))</f>
        <v>3000</v>
      </c>
      <c r="J143" s="6">
        <v>3</v>
      </c>
      <c r="K143" s="3">
        <f t="shared" si="15"/>
        <v>13461.468431660142</v>
      </c>
      <c r="L143" s="3">
        <f t="shared" si="16"/>
        <v>13500</v>
      </c>
      <c r="M143" s="3">
        <f>L143*'Margin Calculation Parameters'!$B$1/100</f>
        <v>3375</v>
      </c>
      <c r="N143" s="3">
        <f>L143*'Margin Calculation Parameters'!$B$2/100</f>
        <v>675</v>
      </c>
      <c r="O143" s="3">
        <f>MAX(L143+M143+N143,'Margin Calculation Parameters'!$B$3)</f>
        <v>40000</v>
      </c>
    </row>
    <row r="144" spans="1:15" x14ac:dyDescent="0.25">
      <c r="A144" s="2">
        <f>'Margin Calls'!A144</f>
        <v>45125</v>
      </c>
      <c r="B144" s="3">
        <f>'Margin Calls'!B144</f>
        <v>0</v>
      </c>
      <c r="C144" s="3">
        <f>'Margin Calls'!C144</f>
        <v>0</v>
      </c>
      <c r="D144" s="3">
        <f t="shared" si="12"/>
        <v>0</v>
      </c>
      <c r="E144" s="3">
        <f t="shared" si="17"/>
        <v>0</v>
      </c>
      <c r="F144" s="3">
        <f t="shared" si="13"/>
        <v>0</v>
      </c>
      <c r="G144" s="3">
        <f>MAX($G$5,SQRT(SUM($F$5:F144)/COUNTA($F$5:F144)))</f>
        <v>1000</v>
      </c>
      <c r="H144" s="3">
        <f t="shared" si="14"/>
        <v>2575.83</v>
      </c>
      <c r="I144" s="3">
        <f>MAX($I$5,AVERAGE($D$5:D144))</f>
        <v>3000</v>
      </c>
      <c r="J144" s="6">
        <v>3</v>
      </c>
      <c r="K144" s="3">
        <f t="shared" si="15"/>
        <v>13461.468431660142</v>
      </c>
      <c r="L144" s="3">
        <f t="shared" si="16"/>
        <v>13500</v>
      </c>
      <c r="M144" s="3">
        <f>L144*'Margin Calculation Parameters'!$B$1/100</f>
        <v>3375</v>
      </c>
      <c r="N144" s="3">
        <f>L144*'Margin Calculation Parameters'!$B$2/100</f>
        <v>675</v>
      </c>
      <c r="O144" s="3">
        <f>MAX(L144+M144+N144,'Margin Calculation Parameters'!$B$3)</f>
        <v>40000</v>
      </c>
    </row>
    <row r="145" spans="1:15" x14ac:dyDescent="0.25">
      <c r="A145" s="2">
        <f>'Margin Calls'!A145</f>
        <v>45126</v>
      </c>
      <c r="B145" s="3">
        <f>'Margin Calls'!B145</f>
        <v>0</v>
      </c>
      <c r="C145" s="3">
        <f>'Margin Calls'!C145</f>
        <v>0</v>
      </c>
      <c r="D145" s="3">
        <f t="shared" si="12"/>
        <v>0</v>
      </c>
      <c r="E145" s="3">
        <f t="shared" si="17"/>
        <v>0</v>
      </c>
      <c r="F145" s="3">
        <f t="shared" si="13"/>
        <v>0</v>
      </c>
      <c r="G145" s="3">
        <f>MAX($G$5,SQRT(SUM($F$5:F145)/COUNTA($F$5:F145)))</f>
        <v>1000</v>
      </c>
      <c r="H145" s="3">
        <f t="shared" si="14"/>
        <v>2575.83</v>
      </c>
      <c r="I145" s="3">
        <f>MAX($I$5,AVERAGE($D$5:D145))</f>
        <v>3000</v>
      </c>
      <c r="J145" s="6">
        <v>3</v>
      </c>
      <c r="K145" s="3">
        <f t="shared" si="15"/>
        <v>13461.468431660142</v>
      </c>
      <c r="L145" s="3">
        <f t="shared" si="16"/>
        <v>13500</v>
      </c>
      <c r="M145" s="3">
        <f>L145*'Margin Calculation Parameters'!$B$1/100</f>
        <v>3375</v>
      </c>
      <c r="N145" s="3">
        <f>L145*'Margin Calculation Parameters'!$B$2/100</f>
        <v>675</v>
      </c>
      <c r="O145" s="3">
        <f>MAX(L145+M145+N145,'Margin Calculation Parameters'!$B$3)</f>
        <v>40000</v>
      </c>
    </row>
    <row r="146" spans="1:15" x14ac:dyDescent="0.25">
      <c r="A146" s="2">
        <f>'Margin Calls'!A146</f>
        <v>45127</v>
      </c>
      <c r="B146" s="3">
        <f>'Margin Calls'!B146</f>
        <v>0</v>
      </c>
      <c r="C146" s="3">
        <f>'Margin Calls'!C146</f>
        <v>0</v>
      </c>
      <c r="D146" s="3">
        <f t="shared" si="12"/>
        <v>0</v>
      </c>
      <c r="E146" s="3">
        <f t="shared" si="17"/>
        <v>0</v>
      </c>
      <c r="F146" s="3">
        <f t="shared" si="13"/>
        <v>0</v>
      </c>
      <c r="G146" s="3">
        <f>MAX($G$5,SQRT(SUM($F$5:F146)/COUNTA($F$5:F146)))</f>
        <v>1000</v>
      </c>
      <c r="H146" s="3">
        <f t="shared" si="14"/>
        <v>2575.83</v>
      </c>
      <c r="I146" s="3">
        <f>MAX($I$5,AVERAGE($D$5:D146))</f>
        <v>3000</v>
      </c>
      <c r="J146" s="6">
        <v>3</v>
      </c>
      <c r="K146" s="3">
        <f t="shared" si="15"/>
        <v>13461.468431660142</v>
      </c>
      <c r="L146" s="3">
        <f t="shared" si="16"/>
        <v>13500</v>
      </c>
      <c r="M146" s="3">
        <f>L146*'Margin Calculation Parameters'!$B$1/100</f>
        <v>3375</v>
      </c>
      <c r="N146" s="3">
        <f>L146*'Margin Calculation Parameters'!$B$2/100</f>
        <v>675</v>
      </c>
      <c r="O146" s="3">
        <f>MAX(L146+M146+N146,'Margin Calculation Parameters'!$B$3)</f>
        <v>40000</v>
      </c>
    </row>
    <row r="147" spans="1:15" x14ac:dyDescent="0.25">
      <c r="A147" s="2">
        <f>'Margin Calls'!A147</f>
        <v>45128</v>
      </c>
      <c r="B147" s="3">
        <f>'Margin Calls'!B147</f>
        <v>0</v>
      </c>
      <c r="C147" s="3">
        <f>'Margin Calls'!C147</f>
        <v>0</v>
      </c>
      <c r="D147" s="3">
        <f t="shared" si="12"/>
        <v>0</v>
      </c>
      <c r="E147" s="3">
        <f t="shared" si="17"/>
        <v>0</v>
      </c>
      <c r="F147" s="3">
        <f t="shared" si="13"/>
        <v>0</v>
      </c>
      <c r="G147" s="3">
        <f>MAX($G$5,SQRT(SUM($F$5:F147)/COUNTA($F$5:F147)))</f>
        <v>1000</v>
      </c>
      <c r="H147" s="3">
        <f t="shared" si="14"/>
        <v>2575.83</v>
      </c>
      <c r="I147" s="3">
        <f>MAX($I$5,AVERAGE($D$5:D147))</f>
        <v>3000</v>
      </c>
      <c r="J147" s="6">
        <v>3</v>
      </c>
      <c r="K147" s="3">
        <f t="shared" si="15"/>
        <v>13461.468431660142</v>
      </c>
      <c r="L147" s="3">
        <f t="shared" si="16"/>
        <v>13500</v>
      </c>
      <c r="M147" s="3">
        <f>L147*'Margin Calculation Parameters'!$B$1/100</f>
        <v>3375</v>
      </c>
      <c r="N147" s="3">
        <f>L147*'Margin Calculation Parameters'!$B$2/100</f>
        <v>675</v>
      </c>
      <c r="O147" s="3">
        <f>MAX(L147+M147+N147,'Margin Calculation Parameters'!$B$3)</f>
        <v>40000</v>
      </c>
    </row>
    <row r="148" spans="1:15" x14ac:dyDescent="0.25">
      <c r="A148" s="2">
        <f>'Margin Calls'!A148</f>
        <v>45129</v>
      </c>
      <c r="B148" s="3">
        <f>'Margin Calls'!B148</f>
        <v>0</v>
      </c>
      <c r="C148" s="3">
        <f>'Margin Calls'!C148</f>
        <v>0</v>
      </c>
      <c r="D148" s="3">
        <f t="shared" si="12"/>
        <v>0</v>
      </c>
      <c r="E148" s="3">
        <f t="shared" si="17"/>
        <v>0</v>
      </c>
      <c r="F148" s="3">
        <f t="shared" si="13"/>
        <v>0</v>
      </c>
      <c r="G148" s="3">
        <f>MAX($G$5,SQRT(SUM($F$5:F148)/COUNTA($F$5:F148)))</f>
        <v>1000</v>
      </c>
      <c r="H148" s="3">
        <f t="shared" si="14"/>
        <v>2575.83</v>
      </c>
      <c r="I148" s="3">
        <f>MAX($I$5,AVERAGE($D$5:D148))</f>
        <v>3000</v>
      </c>
      <c r="J148" s="6">
        <v>3</v>
      </c>
      <c r="K148" s="3">
        <f t="shared" si="15"/>
        <v>13461.468431660142</v>
      </c>
      <c r="L148" s="3">
        <f t="shared" si="16"/>
        <v>13500</v>
      </c>
      <c r="M148" s="3">
        <f>L148*'Margin Calculation Parameters'!$B$1/100</f>
        <v>3375</v>
      </c>
      <c r="N148" s="3">
        <f>L148*'Margin Calculation Parameters'!$B$2/100</f>
        <v>675</v>
      </c>
      <c r="O148" s="3">
        <f>MAX(L148+M148+N148,'Margin Calculation Parameters'!$B$3)</f>
        <v>40000</v>
      </c>
    </row>
    <row r="149" spans="1:15" x14ac:dyDescent="0.25">
      <c r="A149" s="2">
        <f>'Margin Calls'!A149</f>
        <v>45130</v>
      </c>
      <c r="B149" s="3">
        <f>'Margin Calls'!B149</f>
        <v>0</v>
      </c>
      <c r="C149" s="3">
        <f>'Margin Calls'!C149</f>
        <v>0</v>
      </c>
      <c r="D149" s="3">
        <f t="shared" si="12"/>
        <v>0</v>
      </c>
      <c r="E149" s="3">
        <f t="shared" si="17"/>
        <v>0</v>
      </c>
      <c r="F149" s="3">
        <f t="shared" si="13"/>
        <v>0</v>
      </c>
      <c r="G149" s="3">
        <f>MAX($G$5,SQRT(SUM($F$5:F149)/COUNTA($F$5:F149)))</f>
        <v>1000</v>
      </c>
      <c r="H149" s="3">
        <f t="shared" si="14"/>
        <v>2575.83</v>
      </c>
      <c r="I149" s="3">
        <f>MAX($I$5,AVERAGE($D$5:D149))</f>
        <v>3000</v>
      </c>
      <c r="J149" s="6">
        <v>3</v>
      </c>
      <c r="K149" s="3">
        <f t="shared" si="15"/>
        <v>13461.468431660142</v>
      </c>
      <c r="L149" s="3">
        <f t="shared" si="16"/>
        <v>13500</v>
      </c>
      <c r="M149" s="3">
        <f>L149*'Margin Calculation Parameters'!$B$1/100</f>
        <v>3375</v>
      </c>
      <c r="N149" s="3">
        <f>L149*'Margin Calculation Parameters'!$B$2/100</f>
        <v>675</v>
      </c>
      <c r="O149" s="3">
        <f>MAX(L149+M149+N149,'Margin Calculation Parameters'!$B$3)</f>
        <v>40000</v>
      </c>
    </row>
    <row r="150" spans="1:15" x14ac:dyDescent="0.25">
      <c r="A150" s="2">
        <f>'Margin Calls'!A150</f>
        <v>45131</v>
      </c>
      <c r="B150" s="3">
        <f>'Margin Calls'!B150</f>
        <v>0</v>
      </c>
      <c r="C150" s="3">
        <f>'Margin Calls'!C150</f>
        <v>0</v>
      </c>
      <c r="D150" s="3">
        <f t="shared" si="12"/>
        <v>0</v>
      </c>
      <c r="E150" s="3">
        <f t="shared" si="17"/>
        <v>0</v>
      </c>
      <c r="F150" s="3">
        <f t="shared" si="13"/>
        <v>0</v>
      </c>
      <c r="G150" s="3">
        <f>MAX($G$5,SQRT(SUM($F$5:F150)/COUNTA($F$5:F150)))</f>
        <v>1000</v>
      </c>
      <c r="H150" s="3">
        <f t="shared" si="14"/>
        <v>2575.83</v>
      </c>
      <c r="I150" s="3">
        <f>MAX($I$5,AVERAGE($D$5:D150))</f>
        <v>3000</v>
      </c>
      <c r="J150" s="6">
        <v>3</v>
      </c>
      <c r="K150" s="3">
        <f t="shared" si="15"/>
        <v>13461.468431660142</v>
      </c>
      <c r="L150" s="3">
        <f t="shared" si="16"/>
        <v>13500</v>
      </c>
      <c r="M150" s="3">
        <f>L150*'Margin Calculation Parameters'!$B$1/100</f>
        <v>3375</v>
      </c>
      <c r="N150" s="3">
        <f>L150*'Margin Calculation Parameters'!$B$2/100</f>
        <v>675</v>
      </c>
      <c r="O150" s="3">
        <f>MAX(L150+M150+N150,'Margin Calculation Parameters'!$B$3)</f>
        <v>40000</v>
      </c>
    </row>
    <row r="151" spans="1:15" x14ac:dyDescent="0.25">
      <c r="A151" s="2">
        <f>'Margin Calls'!A151</f>
        <v>45132</v>
      </c>
      <c r="B151" s="3">
        <f>'Margin Calls'!B151</f>
        <v>0</v>
      </c>
      <c r="C151" s="3">
        <f>'Margin Calls'!C151</f>
        <v>0</v>
      </c>
      <c r="D151" s="3">
        <f t="shared" si="12"/>
        <v>0</v>
      </c>
      <c r="E151" s="3">
        <f t="shared" si="17"/>
        <v>0</v>
      </c>
      <c r="F151" s="3">
        <f t="shared" si="13"/>
        <v>0</v>
      </c>
      <c r="G151" s="3">
        <f>MAX($G$5,SQRT(SUM($F$5:F151)/COUNTA($F$5:F151)))</f>
        <v>1000</v>
      </c>
      <c r="H151" s="3">
        <f t="shared" si="14"/>
        <v>2575.83</v>
      </c>
      <c r="I151" s="3">
        <f>MAX($I$5,AVERAGE($D$5:D151))</f>
        <v>3000</v>
      </c>
      <c r="J151" s="6">
        <v>3</v>
      </c>
      <c r="K151" s="3">
        <f t="shared" si="15"/>
        <v>13461.468431660142</v>
      </c>
      <c r="L151" s="3">
        <f t="shared" si="16"/>
        <v>13500</v>
      </c>
      <c r="M151" s="3">
        <f>L151*'Margin Calculation Parameters'!$B$1/100</f>
        <v>3375</v>
      </c>
      <c r="N151" s="3">
        <f>L151*'Margin Calculation Parameters'!$B$2/100</f>
        <v>675</v>
      </c>
      <c r="O151" s="3">
        <f>MAX(L151+M151+N151,'Margin Calculation Parameters'!$B$3)</f>
        <v>40000</v>
      </c>
    </row>
    <row r="152" spans="1:15" x14ac:dyDescent="0.25">
      <c r="A152" s="2">
        <f>'Margin Calls'!A152</f>
        <v>45133</v>
      </c>
      <c r="B152" s="3">
        <f>'Margin Calls'!B152</f>
        <v>0</v>
      </c>
      <c r="C152" s="3">
        <f>'Margin Calls'!C152</f>
        <v>0</v>
      </c>
      <c r="D152" s="3">
        <f t="shared" si="12"/>
        <v>0</v>
      </c>
      <c r="E152" s="3">
        <f t="shared" si="17"/>
        <v>0</v>
      </c>
      <c r="F152" s="3">
        <f t="shared" si="13"/>
        <v>0</v>
      </c>
      <c r="G152" s="3">
        <f>MAX($G$5,SQRT(SUM($F$5:F152)/COUNTA($F$5:F152)))</f>
        <v>1000</v>
      </c>
      <c r="H152" s="3">
        <f t="shared" si="14"/>
        <v>2575.83</v>
      </c>
      <c r="I152" s="3">
        <f>MAX($I$5,AVERAGE($D$5:D152))</f>
        <v>3000</v>
      </c>
      <c r="J152" s="6">
        <v>3</v>
      </c>
      <c r="K152" s="3">
        <f t="shared" si="15"/>
        <v>13461.468431660142</v>
      </c>
      <c r="L152" s="3">
        <f t="shared" si="16"/>
        <v>13500</v>
      </c>
      <c r="M152" s="3">
        <f>L152*'Margin Calculation Parameters'!$B$1/100</f>
        <v>3375</v>
      </c>
      <c r="N152" s="3">
        <f>L152*'Margin Calculation Parameters'!$B$2/100</f>
        <v>675</v>
      </c>
      <c r="O152" s="3">
        <f>MAX(L152+M152+N152,'Margin Calculation Parameters'!$B$3)</f>
        <v>40000</v>
      </c>
    </row>
    <row r="153" spans="1:15" x14ac:dyDescent="0.25">
      <c r="A153" s="2">
        <f>'Margin Calls'!A153</f>
        <v>45134</v>
      </c>
      <c r="B153" s="3">
        <f>'Margin Calls'!B153</f>
        <v>0</v>
      </c>
      <c r="C153" s="3">
        <f>'Margin Calls'!C153</f>
        <v>0</v>
      </c>
      <c r="D153" s="3">
        <f t="shared" si="12"/>
        <v>0</v>
      </c>
      <c r="E153" s="3">
        <f t="shared" si="17"/>
        <v>0</v>
      </c>
      <c r="F153" s="3">
        <f t="shared" si="13"/>
        <v>0</v>
      </c>
      <c r="G153" s="3">
        <f>MAX($G$5,SQRT(SUM($F$5:F153)/COUNTA($F$5:F153)))</f>
        <v>1000</v>
      </c>
      <c r="H153" s="3">
        <f t="shared" si="14"/>
        <v>2575.83</v>
      </c>
      <c r="I153" s="3">
        <f>MAX($I$5,AVERAGE($D$5:D153))</f>
        <v>3000</v>
      </c>
      <c r="J153" s="6">
        <v>3</v>
      </c>
      <c r="K153" s="3">
        <f t="shared" si="15"/>
        <v>13461.468431660142</v>
      </c>
      <c r="L153" s="3">
        <f t="shared" si="16"/>
        <v>13500</v>
      </c>
      <c r="M153" s="3">
        <f>L153*'Margin Calculation Parameters'!$B$1/100</f>
        <v>3375</v>
      </c>
      <c r="N153" s="3">
        <f>L153*'Margin Calculation Parameters'!$B$2/100</f>
        <v>675</v>
      </c>
      <c r="O153" s="3">
        <f>MAX(L153+M153+N153,'Margin Calculation Parameters'!$B$3)</f>
        <v>40000</v>
      </c>
    </row>
    <row r="154" spans="1:15" x14ac:dyDescent="0.25">
      <c r="A154" s="2">
        <f>'Margin Calls'!A154</f>
        <v>45135</v>
      </c>
      <c r="B154" s="3">
        <f>'Margin Calls'!B154</f>
        <v>0</v>
      </c>
      <c r="C154" s="3">
        <f>'Margin Calls'!C154</f>
        <v>0</v>
      </c>
      <c r="D154" s="3">
        <f t="shared" si="12"/>
        <v>0</v>
      </c>
      <c r="E154" s="3">
        <f t="shared" si="17"/>
        <v>0</v>
      </c>
      <c r="F154" s="3">
        <f t="shared" si="13"/>
        <v>0</v>
      </c>
      <c r="G154" s="3">
        <f>MAX($G$5,SQRT(SUM($F$5:F154)/COUNTA($F$5:F154)))</f>
        <v>1000</v>
      </c>
      <c r="H154" s="3">
        <f t="shared" si="14"/>
        <v>2575.83</v>
      </c>
      <c r="I154" s="3">
        <f>MAX($I$5,AVERAGE($D$5:D154))</f>
        <v>3000</v>
      </c>
      <c r="J154" s="6">
        <v>3</v>
      </c>
      <c r="K154" s="3">
        <f t="shared" si="15"/>
        <v>13461.468431660142</v>
      </c>
      <c r="L154" s="3">
        <f t="shared" si="16"/>
        <v>13500</v>
      </c>
      <c r="M154" s="3">
        <f>L154*'Margin Calculation Parameters'!$B$1/100</f>
        <v>3375</v>
      </c>
      <c r="N154" s="3">
        <f>L154*'Margin Calculation Parameters'!$B$2/100</f>
        <v>675</v>
      </c>
      <c r="O154" s="3">
        <f>MAX(L154+M154+N154,'Margin Calculation Parameters'!$B$3)</f>
        <v>40000</v>
      </c>
    </row>
    <row r="155" spans="1:15" x14ac:dyDescent="0.25">
      <c r="A155" s="2">
        <f>'Margin Calls'!A155</f>
        <v>45136</v>
      </c>
      <c r="B155" s="3">
        <f>'Margin Calls'!B155</f>
        <v>0</v>
      </c>
      <c r="C155" s="3">
        <f>'Margin Calls'!C155</f>
        <v>0</v>
      </c>
      <c r="D155" s="3">
        <f t="shared" si="12"/>
        <v>0</v>
      </c>
      <c r="E155" s="3">
        <f t="shared" si="17"/>
        <v>0</v>
      </c>
      <c r="F155" s="3">
        <f t="shared" si="13"/>
        <v>0</v>
      </c>
      <c r="G155" s="3">
        <f>MAX($G$5,SQRT(SUM($F$5:F155)/COUNTA($F$5:F155)))</f>
        <v>1000</v>
      </c>
      <c r="H155" s="3">
        <f t="shared" si="14"/>
        <v>2575.83</v>
      </c>
      <c r="I155" s="3">
        <f>MAX($I$5,AVERAGE($D$5:D155))</f>
        <v>3000</v>
      </c>
      <c r="J155" s="6">
        <v>3</v>
      </c>
      <c r="K155" s="3">
        <f t="shared" si="15"/>
        <v>13461.468431660142</v>
      </c>
      <c r="L155" s="3">
        <f t="shared" si="16"/>
        <v>13500</v>
      </c>
      <c r="M155" s="3">
        <f>L155*'Margin Calculation Parameters'!$B$1/100</f>
        <v>3375</v>
      </c>
      <c r="N155" s="3">
        <f>L155*'Margin Calculation Parameters'!$B$2/100</f>
        <v>675</v>
      </c>
      <c r="O155" s="3">
        <f>MAX(L155+M155+N155,'Margin Calculation Parameters'!$B$3)</f>
        <v>40000</v>
      </c>
    </row>
    <row r="156" spans="1:15" x14ac:dyDescent="0.25">
      <c r="A156" s="2">
        <f>'Margin Calls'!A156</f>
        <v>45137</v>
      </c>
      <c r="B156" s="3">
        <f>'Margin Calls'!B156</f>
        <v>0</v>
      </c>
      <c r="C156" s="3">
        <f>'Margin Calls'!C156</f>
        <v>0</v>
      </c>
      <c r="D156" s="3">
        <f t="shared" si="12"/>
        <v>0</v>
      </c>
      <c r="E156" s="3">
        <f t="shared" si="17"/>
        <v>0</v>
      </c>
      <c r="F156" s="3">
        <f t="shared" si="13"/>
        <v>0</v>
      </c>
      <c r="G156" s="3">
        <f>MAX($G$5,SQRT(SUM($F$5:F156)/COUNTA($F$5:F156)))</f>
        <v>1000</v>
      </c>
      <c r="H156" s="3">
        <f t="shared" si="14"/>
        <v>2575.83</v>
      </c>
      <c r="I156" s="3">
        <f>MAX($I$5,AVERAGE($D$5:D156))</f>
        <v>3000</v>
      </c>
      <c r="J156" s="6">
        <v>3</v>
      </c>
      <c r="K156" s="3">
        <f t="shared" si="15"/>
        <v>13461.468431660142</v>
      </c>
      <c r="L156" s="3">
        <f t="shared" si="16"/>
        <v>13500</v>
      </c>
      <c r="M156" s="3">
        <f>L156*'Margin Calculation Parameters'!$B$1/100</f>
        <v>3375</v>
      </c>
      <c r="N156" s="3">
        <f>L156*'Margin Calculation Parameters'!$B$2/100</f>
        <v>675</v>
      </c>
      <c r="O156" s="3">
        <f>MAX(L156+M156+N156,'Margin Calculation Parameters'!$B$3)</f>
        <v>40000</v>
      </c>
    </row>
    <row r="157" spans="1:15" x14ac:dyDescent="0.25">
      <c r="A157" s="2">
        <f>'Margin Calls'!A157</f>
        <v>45138</v>
      </c>
      <c r="B157" s="3">
        <f>'Margin Calls'!B157</f>
        <v>0</v>
      </c>
      <c r="C157" s="3">
        <f>'Margin Calls'!C157</f>
        <v>0</v>
      </c>
      <c r="D157" s="3">
        <f t="shared" si="12"/>
        <v>0</v>
      </c>
      <c r="E157" s="3">
        <f t="shared" si="17"/>
        <v>0</v>
      </c>
      <c r="F157" s="3">
        <f t="shared" si="13"/>
        <v>0</v>
      </c>
      <c r="G157" s="3">
        <f>MAX($G$5,SQRT(SUM($F$5:F157)/COUNTA($F$5:F157)))</f>
        <v>1000</v>
      </c>
      <c r="H157" s="3">
        <f t="shared" si="14"/>
        <v>2575.83</v>
      </c>
      <c r="I157" s="3">
        <f>MAX($I$5,AVERAGE($D$5:D157))</f>
        <v>3000</v>
      </c>
      <c r="J157" s="6">
        <v>3</v>
      </c>
      <c r="K157" s="3">
        <f t="shared" si="15"/>
        <v>13461.468431660142</v>
      </c>
      <c r="L157" s="3">
        <f t="shared" si="16"/>
        <v>13500</v>
      </c>
      <c r="M157" s="3">
        <f>L157*'Margin Calculation Parameters'!$B$1/100</f>
        <v>3375</v>
      </c>
      <c r="N157" s="3">
        <f>L157*'Margin Calculation Parameters'!$B$2/100</f>
        <v>675</v>
      </c>
      <c r="O157" s="3">
        <f>MAX(L157+M157+N157,'Margin Calculation Parameters'!$B$3)</f>
        <v>40000</v>
      </c>
    </row>
    <row r="158" spans="1:15" x14ac:dyDescent="0.25">
      <c r="A158" s="2">
        <f>'Margin Calls'!A158</f>
        <v>45139</v>
      </c>
      <c r="B158" s="3">
        <f>'Margin Calls'!B158</f>
        <v>0</v>
      </c>
      <c r="C158" s="3">
        <f>'Margin Calls'!C158</f>
        <v>0</v>
      </c>
      <c r="D158" s="3">
        <f t="shared" si="12"/>
        <v>0</v>
      </c>
      <c r="E158" s="3">
        <f t="shared" si="17"/>
        <v>0</v>
      </c>
      <c r="F158" s="3">
        <f t="shared" si="13"/>
        <v>0</v>
      </c>
      <c r="G158" s="3">
        <f>MAX($G$5,SQRT(SUM($F$5:F158)/COUNTA($F$5:F158)))</f>
        <v>1000</v>
      </c>
      <c r="H158" s="3">
        <f t="shared" si="14"/>
        <v>2575.83</v>
      </c>
      <c r="I158" s="3">
        <f>MAX($I$5,AVERAGE($D$5:D158))</f>
        <v>3000</v>
      </c>
      <c r="J158" s="6">
        <v>3</v>
      </c>
      <c r="K158" s="3">
        <f t="shared" si="15"/>
        <v>13461.468431660142</v>
      </c>
      <c r="L158" s="3">
        <f t="shared" si="16"/>
        <v>13500</v>
      </c>
      <c r="M158" s="3">
        <f>L158*'Margin Calculation Parameters'!$B$1/100</f>
        <v>3375</v>
      </c>
      <c r="N158" s="3">
        <f>L158*'Margin Calculation Parameters'!$B$2/100</f>
        <v>675</v>
      </c>
      <c r="O158" s="3">
        <f>MAX(L158+M158+N158,'Margin Calculation Parameters'!$B$3)</f>
        <v>40000</v>
      </c>
    </row>
    <row r="159" spans="1:15" x14ac:dyDescent="0.25">
      <c r="A159" s="2">
        <f>'Margin Calls'!A159</f>
        <v>45140</v>
      </c>
      <c r="B159" s="3">
        <f>'Margin Calls'!B159</f>
        <v>0</v>
      </c>
      <c r="C159" s="3">
        <f>'Margin Calls'!C159</f>
        <v>0</v>
      </c>
      <c r="D159" s="3">
        <f t="shared" si="12"/>
        <v>0</v>
      </c>
      <c r="E159" s="3">
        <f t="shared" si="17"/>
        <v>0</v>
      </c>
      <c r="F159" s="3">
        <f t="shared" si="13"/>
        <v>0</v>
      </c>
      <c r="G159" s="3">
        <f>MAX($G$5,SQRT(SUM($F$5:F159)/COUNTA($F$5:F159)))</f>
        <v>1000</v>
      </c>
      <c r="H159" s="3">
        <f t="shared" si="14"/>
        <v>2575.83</v>
      </c>
      <c r="I159" s="3">
        <f>MAX($I$5,AVERAGE($D$5:D159))</f>
        <v>3000</v>
      </c>
      <c r="J159" s="6">
        <v>3</v>
      </c>
      <c r="K159" s="3">
        <f t="shared" si="15"/>
        <v>13461.468431660142</v>
      </c>
      <c r="L159" s="3">
        <f t="shared" si="16"/>
        <v>13500</v>
      </c>
      <c r="M159" s="3">
        <f>L159*'Margin Calculation Parameters'!$B$1/100</f>
        <v>3375</v>
      </c>
      <c r="N159" s="3">
        <f>L159*'Margin Calculation Parameters'!$B$2/100</f>
        <v>675</v>
      </c>
      <c r="O159" s="3">
        <f>MAX(L159+M159+N159,'Margin Calculation Parameters'!$B$3)</f>
        <v>40000</v>
      </c>
    </row>
    <row r="160" spans="1:15" x14ac:dyDescent="0.25">
      <c r="A160" s="2">
        <f>'Margin Calls'!A160</f>
        <v>45141</v>
      </c>
      <c r="B160" s="3">
        <f>'Margin Calls'!B160</f>
        <v>0</v>
      </c>
      <c r="C160" s="3">
        <f>'Margin Calls'!C160</f>
        <v>0</v>
      </c>
      <c r="D160" s="3">
        <f t="shared" si="12"/>
        <v>0</v>
      </c>
      <c r="E160" s="3">
        <f t="shared" si="17"/>
        <v>0</v>
      </c>
      <c r="F160" s="3">
        <f t="shared" si="13"/>
        <v>0</v>
      </c>
      <c r="G160" s="3">
        <f>MAX($G$5,SQRT(SUM($F$5:F160)/COUNTA($F$5:F160)))</f>
        <v>1000</v>
      </c>
      <c r="H160" s="3">
        <f t="shared" si="14"/>
        <v>2575.83</v>
      </c>
      <c r="I160" s="3">
        <f>MAX($I$5,AVERAGE($D$5:D160))</f>
        <v>3000</v>
      </c>
      <c r="J160" s="6">
        <v>3</v>
      </c>
      <c r="K160" s="3">
        <f t="shared" si="15"/>
        <v>13461.468431660142</v>
      </c>
      <c r="L160" s="3">
        <f t="shared" si="16"/>
        <v>13500</v>
      </c>
      <c r="M160" s="3">
        <f>L160*'Margin Calculation Parameters'!$B$1/100</f>
        <v>3375</v>
      </c>
      <c r="N160" s="3">
        <f>L160*'Margin Calculation Parameters'!$B$2/100</f>
        <v>675</v>
      </c>
      <c r="O160" s="3">
        <f>MAX(L160+M160+N160,'Margin Calculation Parameters'!$B$3)</f>
        <v>40000</v>
      </c>
    </row>
    <row r="161" spans="1:15" x14ac:dyDescent="0.25">
      <c r="A161" s="2">
        <f>'Margin Calls'!A161</f>
        <v>45142</v>
      </c>
      <c r="B161" s="3">
        <f>'Margin Calls'!B161</f>
        <v>0</v>
      </c>
      <c r="C161" s="3">
        <f>'Margin Calls'!C161</f>
        <v>0</v>
      </c>
      <c r="D161" s="3">
        <f t="shared" si="12"/>
        <v>0</v>
      </c>
      <c r="E161" s="3">
        <f t="shared" si="17"/>
        <v>0</v>
      </c>
      <c r="F161" s="3">
        <f t="shared" si="13"/>
        <v>0</v>
      </c>
      <c r="G161" s="3">
        <f>MAX($G$5,SQRT(SUM($F$5:F161)/COUNTA($F$5:F161)))</f>
        <v>1000</v>
      </c>
      <c r="H161" s="3">
        <f t="shared" si="14"/>
        <v>2575.83</v>
      </c>
      <c r="I161" s="3">
        <f>MAX($I$5,AVERAGE($D$5:D161))</f>
        <v>3000</v>
      </c>
      <c r="J161" s="6">
        <v>3</v>
      </c>
      <c r="K161" s="3">
        <f t="shared" si="15"/>
        <v>13461.468431660142</v>
      </c>
      <c r="L161" s="3">
        <f t="shared" si="16"/>
        <v>13500</v>
      </c>
      <c r="M161" s="3">
        <f>L161*'Margin Calculation Parameters'!$B$1/100</f>
        <v>3375</v>
      </c>
      <c r="N161" s="3">
        <f>L161*'Margin Calculation Parameters'!$B$2/100</f>
        <v>675</v>
      </c>
      <c r="O161" s="3">
        <f>MAX(L161+M161+N161,'Margin Calculation Parameters'!$B$3)</f>
        <v>40000</v>
      </c>
    </row>
    <row r="162" spans="1:15" x14ac:dyDescent="0.25">
      <c r="A162" s="2">
        <f>'Margin Calls'!A162</f>
        <v>45143</v>
      </c>
      <c r="B162" s="3">
        <f>'Margin Calls'!B162</f>
        <v>0</v>
      </c>
      <c r="C162" s="3">
        <f>'Margin Calls'!C162</f>
        <v>0</v>
      </c>
      <c r="D162" s="3">
        <f t="shared" si="12"/>
        <v>0</v>
      </c>
      <c r="E162" s="3">
        <f t="shared" si="17"/>
        <v>0</v>
      </c>
      <c r="F162" s="3">
        <f t="shared" si="13"/>
        <v>0</v>
      </c>
      <c r="G162" s="3">
        <f>MAX($G$5,SQRT(SUM($F$5:F162)/COUNTA($F$5:F162)))</f>
        <v>1000</v>
      </c>
      <c r="H162" s="3">
        <f t="shared" si="14"/>
        <v>2575.83</v>
      </c>
      <c r="I162" s="3">
        <f>MAX($I$5,AVERAGE($D$5:D162))</f>
        <v>3000</v>
      </c>
      <c r="J162" s="6">
        <v>3</v>
      </c>
      <c r="K162" s="3">
        <f t="shared" si="15"/>
        <v>13461.468431660142</v>
      </c>
      <c r="L162" s="3">
        <f t="shared" si="16"/>
        <v>13500</v>
      </c>
      <c r="M162" s="3">
        <f>L162*'Margin Calculation Parameters'!$B$1/100</f>
        <v>3375</v>
      </c>
      <c r="N162" s="3">
        <f>L162*'Margin Calculation Parameters'!$B$2/100</f>
        <v>675</v>
      </c>
      <c r="O162" s="3">
        <f>MAX(L162+M162+N162,'Margin Calculation Parameters'!$B$3)</f>
        <v>40000</v>
      </c>
    </row>
    <row r="163" spans="1:15" x14ac:dyDescent="0.25">
      <c r="A163" s="2">
        <f>'Margin Calls'!A163</f>
        <v>45144</v>
      </c>
      <c r="B163" s="3">
        <f>'Margin Calls'!B163</f>
        <v>0</v>
      </c>
      <c r="C163" s="3">
        <f>'Margin Calls'!C163</f>
        <v>0</v>
      </c>
      <c r="D163" s="3">
        <f t="shared" si="12"/>
        <v>0</v>
      </c>
      <c r="E163" s="3">
        <f t="shared" si="17"/>
        <v>0</v>
      </c>
      <c r="F163" s="3">
        <f t="shared" si="13"/>
        <v>0</v>
      </c>
      <c r="G163" s="3">
        <f>MAX($G$5,SQRT(SUM($F$5:F163)/COUNTA($F$5:F163)))</f>
        <v>1000</v>
      </c>
      <c r="H163" s="3">
        <f t="shared" si="14"/>
        <v>2575.83</v>
      </c>
      <c r="I163" s="3">
        <f>MAX($I$5,AVERAGE($D$5:D163))</f>
        <v>3000</v>
      </c>
      <c r="J163" s="6">
        <v>3</v>
      </c>
      <c r="K163" s="3">
        <f t="shared" si="15"/>
        <v>13461.468431660142</v>
      </c>
      <c r="L163" s="3">
        <f t="shared" si="16"/>
        <v>13500</v>
      </c>
      <c r="M163" s="3">
        <f>L163*'Margin Calculation Parameters'!$B$1/100</f>
        <v>3375</v>
      </c>
      <c r="N163" s="3">
        <f>L163*'Margin Calculation Parameters'!$B$2/100</f>
        <v>675</v>
      </c>
      <c r="O163" s="3">
        <f>MAX(L163+M163+N163,'Margin Calculation Parameters'!$B$3)</f>
        <v>40000</v>
      </c>
    </row>
    <row r="164" spans="1:15" x14ac:dyDescent="0.25">
      <c r="A164" s="2">
        <f>'Margin Calls'!A164</f>
        <v>45145</v>
      </c>
      <c r="B164" s="3">
        <f>'Margin Calls'!B164</f>
        <v>0</v>
      </c>
      <c r="C164" s="3">
        <f>'Margin Calls'!C164</f>
        <v>0</v>
      </c>
      <c r="D164" s="3">
        <f t="shared" si="12"/>
        <v>0</v>
      </c>
      <c r="E164" s="3">
        <f t="shared" si="17"/>
        <v>0</v>
      </c>
      <c r="F164" s="3">
        <f t="shared" si="13"/>
        <v>0</v>
      </c>
      <c r="G164" s="3">
        <f>MAX($G$5,SQRT(SUM($F$5:F164)/COUNTA($F$5:F164)))</f>
        <v>1000</v>
      </c>
      <c r="H164" s="3">
        <f t="shared" si="14"/>
        <v>2575.83</v>
      </c>
      <c r="I164" s="3">
        <f>MAX($I$5,AVERAGE($D$5:D164))</f>
        <v>3000</v>
      </c>
      <c r="J164" s="6">
        <v>3</v>
      </c>
      <c r="K164" s="3">
        <f t="shared" si="15"/>
        <v>13461.468431660142</v>
      </c>
      <c r="L164" s="3">
        <f t="shared" si="16"/>
        <v>13500</v>
      </c>
      <c r="M164" s="3">
        <f>L164*'Margin Calculation Parameters'!$B$1/100</f>
        <v>3375</v>
      </c>
      <c r="N164" s="3">
        <f>L164*'Margin Calculation Parameters'!$B$2/100</f>
        <v>675</v>
      </c>
      <c r="O164" s="3">
        <f>MAX(L164+M164+N164,'Margin Calculation Parameters'!$B$3)</f>
        <v>40000</v>
      </c>
    </row>
    <row r="165" spans="1:15" x14ac:dyDescent="0.25">
      <c r="A165" s="2">
        <f>'Margin Calls'!A165</f>
        <v>45146</v>
      </c>
      <c r="B165" s="3">
        <f>'Margin Calls'!B165</f>
        <v>0</v>
      </c>
      <c r="C165" s="3">
        <f>'Margin Calls'!C165</f>
        <v>0</v>
      </c>
      <c r="D165" s="3">
        <f t="shared" si="12"/>
        <v>0</v>
      </c>
      <c r="E165" s="3">
        <f t="shared" si="17"/>
        <v>0</v>
      </c>
      <c r="F165" s="3">
        <f t="shared" si="13"/>
        <v>0</v>
      </c>
      <c r="G165" s="3">
        <f>MAX($G$5,SQRT(SUM($F$5:F165)/COUNTA($F$5:F165)))</f>
        <v>1000</v>
      </c>
      <c r="H165" s="3">
        <f t="shared" si="14"/>
        <v>2575.83</v>
      </c>
      <c r="I165" s="3">
        <f>MAX($I$5,AVERAGE($D$5:D165))</f>
        <v>3000</v>
      </c>
      <c r="J165" s="6">
        <v>3</v>
      </c>
      <c r="K165" s="3">
        <f t="shared" si="15"/>
        <v>13461.468431660142</v>
      </c>
      <c r="L165" s="3">
        <f t="shared" si="16"/>
        <v>13500</v>
      </c>
      <c r="M165" s="3">
        <f>L165*'Margin Calculation Parameters'!$B$1/100</f>
        <v>3375</v>
      </c>
      <c r="N165" s="3">
        <f>L165*'Margin Calculation Parameters'!$B$2/100</f>
        <v>675</v>
      </c>
      <c r="O165" s="3">
        <f>MAX(L165+M165+N165,'Margin Calculation Parameters'!$B$3)</f>
        <v>40000</v>
      </c>
    </row>
    <row r="166" spans="1:15" x14ac:dyDescent="0.25">
      <c r="A166" s="2">
        <f>'Margin Calls'!A166</f>
        <v>45147</v>
      </c>
      <c r="B166" s="3">
        <f>'Margin Calls'!B166</f>
        <v>0</v>
      </c>
      <c r="C166" s="3">
        <f>'Margin Calls'!C166</f>
        <v>0</v>
      </c>
      <c r="D166" s="3">
        <f t="shared" si="12"/>
        <v>0</v>
      </c>
      <c r="E166" s="3">
        <f t="shared" si="17"/>
        <v>0</v>
      </c>
      <c r="F166" s="3">
        <f t="shared" si="13"/>
        <v>0</v>
      </c>
      <c r="G166" s="3">
        <f>MAX($G$5,SQRT(SUM($F$5:F166)/COUNTA($F$5:F166)))</f>
        <v>1000</v>
      </c>
      <c r="H166" s="3">
        <f t="shared" si="14"/>
        <v>2575.83</v>
      </c>
      <c r="I166" s="3">
        <f>MAX($I$5,AVERAGE($D$5:D166))</f>
        <v>3000</v>
      </c>
      <c r="J166" s="6">
        <v>3</v>
      </c>
      <c r="K166" s="3">
        <f t="shared" si="15"/>
        <v>13461.468431660142</v>
      </c>
      <c r="L166" s="3">
        <f t="shared" si="16"/>
        <v>13500</v>
      </c>
      <c r="M166" s="3">
        <f>L166*'Margin Calculation Parameters'!$B$1/100</f>
        <v>3375</v>
      </c>
      <c r="N166" s="3">
        <f>L166*'Margin Calculation Parameters'!$B$2/100</f>
        <v>675</v>
      </c>
      <c r="O166" s="3">
        <f>MAX(L166+M166+N166,'Margin Calculation Parameters'!$B$3)</f>
        <v>40000</v>
      </c>
    </row>
    <row r="167" spans="1:15" x14ac:dyDescent="0.25">
      <c r="A167" s="2">
        <f>'Margin Calls'!A167</f>
        <v>45148</v>
      </c>
      <c r="B167" s="3">
        <f>'Margin Calls'!B167</f>
        <v>0</v>
      </c>
      <c r="C167" s="3">
        <f>'Margin Calls'!C167</f>
        <v>0</v>
      </c>
      <c r="D167" s="3">
        <f t="shared" si="12"/>
        <v>0</v>
      </c>
      <c r="E167" s="3">
        <f t="shared" si="17"/>
        <v>0</v>
      </c>
      <c r="F167" s="3">
        <f t="shared" si="13"/>
        <v>0</v>
      </c>
      <c r="G167" s="3">
        <f>MAX($G$5,SQRT(SUM($F$5:F167)/COUNTA($F$5:F167)))</f>
        <v>1000</v>
      </c>
      <c r="H167" s="3">
        <f t="shared" si="14"/>
        <v>2575.83</v>
      </c>
      <c r="I167" s="3">
        <f>MAX($I$5,AVERAGE($D$5:D167))</f>
        <v>3000</v>
      </c>
      <c r="J167" s="6">
        <v>3</v>
      </c>
      <c r="K167" s="3">
        <f t="shared" si="15"/>
        <v>13461.468431660142</v>
      </c>
      <c r="L167" s="3">
        <f t="shared" si="16"/>
        <v>13500</v>
      </c>
      <c r="M167" s="3">
        <f>L167*'Margin Calculation Parameters'!$B$1/100</f>
        <v>3375</v>
      </c>
      <c r="N167" s="3">
        <f>L167*'Margin Calculation Parameters'!$B$2/100</f>
        <v>675</v>
      </c>
      <c r="O167" s="3">
        <f>MAX(L167+M167+N167,'Margin Calculation Parameters'!$B$3)</f>
        <v>40000</v>
      </c>
    </row>
    <row r="168" spans="1:15" x14ac:dyDescent="0.25">
      <c r="A168" s="2">
        <f>'Margin Calls'!A168</f>
        <v>45149</v>
      </c>
      <c r="B168" s="3">
        <f>'Margin Calls'!B168</f>
        <v>0</v>
      </c>
      <c r="C168" s="3">
        <f>'Margin Calls'!C168</f>
        <v>0</v>
      </c>
      <c r="D168" s="3">
        <f t="shared" si="12"/>
        <v>0</v>
      </c>
      <c r="E168" s="3">
        <f t="shared" si="17"/>
        <v>0</v>
      </c>
      <c r="F168" s="3">
        <f t="shared" si="13"/>
        <v>0</v>
      </c>
      <c r="G168" s="3">
        <f>MAX($G$5,SQRT(SUM($F$5:F168)/COUNTA($F$5:F168)))</f>
        <v>1000</v>
      </c>
      <c r="H168" s="3">
        <f t="shared" si="14"/>
        <v>2575.83</v>
      </c>
      <c r="I168" s="3">
        <f>MAX($I$5,AVERAGE($D$5:D168))</f>
        <v>3000</v>
      </c>
      <c r="J168" s="6">
        <v>3</v>
      </c>
      <c r="K168" s="3">
        <f t="shared" si="15"/>
        <v>13461.468431660142</v>
      </c>
      <c r="L168" s="3">
        <f t="shared" si="16"/>
        <v>13500</v>
      </c>
      <c r="M168" s="3">
        <f>L168*'Margin Calculation Parameters'!$B$1/100</f>
        <v>3375</v>
      </c>
      <c r="N168" s="3">
        <f>L168*'Margin Calculation Parameters'!$B$2/100</f>
        <v>675</v>
      </c>
      <c r="O168" s="3">
        <f>MAX(L168+M168+N168,'Margin Calculation Parameters'!$B$3)</f>
        <v>40000</v>
      </c>
    </row>
    <row r="169" spans="1:15" x14ac:dyDescent="0.25">
      <c r="A169" s="2">
        <f>'Margin Calls'!A169</f>
        <v>45150</v>
      </c>
      <c r="B169" s="3">
        <f>'Margin Calls'!B169</f>
        <v>0</v>
      </c>
      <c r="C169" s="3">
        <f>'Margin Calls'!C169</f>
        <v>0</v>
      </c>
      <c r="D169" s="3">
        <f t="shared" si="12"/>
        <v>0</v>
      </c>
      <c r="E169" s="3">
        <f t="shared" si="17"/>
        <v>0</v>
      </c>
      <c r="F169" s="3">
        <f t="shared" si="13"/>
        <v>0</v>
      </c>
      <c r="G169" s="3">
        <f>MAX($G$5,SQRT(SUM($F$5:F169)/COUNTA($F$5:F169)))</f>
        <v>1000</v>
      </c>
      <c r="H169" s="3">
        <f t="shared" si="14"/>
        <v>2575.83</v>
      </c>
      <c r="I169" s="3">
        <f>MAX($I$5,AVERAGE($D$5:D169))</f>
        <v>3000</v>
      </c>
      <c r="J169" s="6">
        <v>3</v>
      </c>
      <c r="K169" s="3">
        <f t="shared" si="15"/>
        <v>13461.468431660142</v>
      </c>
      <c r="L169" s="3">
        <f t="shared" si="16"/>
        <v>13500</v>
      </c>
      <c r="M169" s="3">
        <f>L169*'Margin Calculation Parameters'!$B$1/100</f>
        <v>3375</v>
      </c>
      <c r="N169" s="3">
        <f>L169*'Margin Calculation Parameters'!$B$2/100</f>
        <v>675</v>
      </c>
      <c r="O169" s="3">
        <f>MAX(L169+M169+N169,'Margin Calculation Parameters'!$B$3)</f>
        <v>40000</v>
      </c>
    </row>
    <row r="170" spans="1:15" x14ac:dyDescent="0.25">
      <c r="A170" s="2">
        <f>'Margin Calls'!A170</f>
        <v>45151</v>
      </c>
      <c r="B170" s="3">
        <f>'Margin Calls'!B170</f>
        <v>0</v>
      </c>
      <c r="C170" s="3">
        <f>'Margin Calls'!C170</f>
        <v>0</v>
      </c>
      <c r="D170" s="3">
        <f t="shared" si="12"/>
        <v>0</v>
      </c>
      <c r="E170" s="3">
        <f t="shared" si="17"/>
        <v>0</v>
      </c>
      <c r="F170" s="3">
        <f t="shared" si="13"/>
        <v>0</v>
      </c>
      <c r="G170" s="3">
        <f>MAX($G$5,SQRT(SUM($F$5:F170)/COUNTA($F$5:F170)))</f>
        <v>1000</v>
      </c>
      <c r="H170" s="3">
        <f t="shared" si="14"/>
        <v>2575.83</v>
      </c>
      <c r="I170" s="3">
        <f>MAX($I$5,AVERAGE($D$5:D170))</f>
        <v>3000</v>
      </c>
      <c r="J170" s="6">
        <v>3</v>
      </c>
      <c r="K170" s="3">
        <f t="shared" si="15"/>
        <v>13461.468431660142</v>
      </c>
      <c r="L170" s="3">
        <f t="shared" si="16"/>
        <v>13500</v>
      </c>
      <c r="M170" s="3">
        <f>L170*'Margin Calculation Parameters'!$B$1/100</f>
        <v>3375</v>
      </c>
      <c r="N170" s="3">
        <f>L170*'Margin Calculation Parameters'!$B$2/100</f>
        <v>675</v>
      </c>
      <c r="O170" s="3">
        <f>MAX(L170+M170+N170,'Margin Calculation Parameters'!$B$3)</f>
        <v>40000</v>
      </c>
    </row>
    <row r="171" spans="1:15" x14ac:dyDescent="0.25">
      <c r="A171" s="2">
        <f>'Margin Calls'!A171</f>
        <v>45152</v>
      </c>
      <c r="B171" s="3">
        <f>'Margin Calls'!B171</f>
        <v>0</v>
      </c>
      <c r="C171" s="3">
        <f>'Margin Calls'!C171</f>
        <v>0</v>
      </c>
      <c r="D171" s="3">
        <f t="shared" si="12"/>
        <v>0</v>
      </c>
      <c r="E171" s="3">
        <f t="shared" si="17"/>
        <v>0</v>
      </c>
      <c r="F171" s="3">
        <f t="shared" si="13"/>
        <v>0</v>
      </c>
      <c r="G171" s="3">
        <f>MAX($G$5,SQRT(SUM($F$5:F171)/COUNTA($F$5:F171)))</f>
        <v>1000</v>
      </c>
      <c r="H171" s="3">
        <f t="shared" si="14"/>
        <v>2575.83</v>
      </c>
      <c r="I171" s="3">
        <f>MAX($I$5,AVERAGE($D$5:D171))</f>
        <v>3000</v>
      </c>
      <c r="J171" s="6">
        <v>3</v>
      </c>
      <c r="K171" s="3">
        <f t="shared" si="15"/>
        <v>13461.468431660142</v>
      </c>
      <c r="L171" s="3">
        <f t="shared" si="16"/>
        <v>13500</v>
      </c>
      <c r="M171" s="3">
        <f>L171*'Margin Calculation Parameters'!$B$1/100</f>
        <v>3375</v>
      </c>
      <c r="N171" s="3">
        <f>L171*'Margin Calculation Parameters'!$B$2/100</f>
        <v>675</v>
      </c>
      <c r="O171" s="3">
        <f>MAX(L171+M171+N171,'Margin Calculation Parameters'!$B$3)</f>
        <v>40000</v>
      </c>
    </row>
    <row r="172" spans="1:15" x14ac:dyDescent="0.25">
      <c r="A172" s="2">
        <f>'Margin Calls'!A172</f>
        <v>45153</v>
      </c>
      <c r="B172" s="3">
        <f>'Margin Calls'!B172</f>
        <v>0</v>
      </c>
      <c r="C172" s="3">
        <f>'Margin Calls'!C172</f>
        <v>0</v>
      </c>
      <c r="D172" s="3">
        <f t="shared" si="12"/>
        <v>0</v>
      </c>
      <c r="E172" s="3">
        <f t="shared" si="17"/>
        <v>0</v>
      </c>
      <c r="F172" s="3">
        <f t="shared" si="13"/>
        <v>0</v>
      </c>
      <c r="G172" s="3">
        <f>MAX($G$5,SQRT(SUM($F$5:F172)/COUNTA($F$5:F172)))</f>
        <v>1000</v>
      </c>
      <c r="H172" s="3">
        <f t="shared" si="14"/>
        <v>2575.83</v>
      </c>
      <c r="I172" s="3">
        <f>MAX($I$5,AVERAGE($D$5:D172))</f>
        <v>3000</v>
      </c>
      <c r="J172" s="6">
        <v>3</v>
      </c>
      <c r="K172" s="3">
        <f t="shared" si="15"/>
        <v>13461.468431660142</v>
      </c>
      <c r="L172" s="3">
        <f t="shared" si="16"/>
        <v>13500</v>
      </c>
      <c r="M172" s="3">
        <f>L172*'Margin Calculation Parameters'!$B$1/100</f>
        <v>3375</v>
      </c>
      <c r="N172" s="3">
        <f>L172*'Margin Calculation Parameters'!$B$2/100</f>
        <v>675</v>
      </c>
      <c r="O172" s="3">
        <f>MAX(L172+M172+N172,'Margin Calculation Parameters'!$B$3)</f>
        <v>40000</v>
      </c>
    </row>
    <row r="173" spans="1:15" x14ac:dyDescent="0.25">
      <c r="A173" s="2">
        <f>'Margin Calls'!A173</f>
        <v>45154</v>
      </c>
      <c r="B173" s="3">
        <f>'Margin Calls'!B173</f>
        <v>0</v>
      </c>
      <c r="C173" s="3">
        <f>'Margin Calls'!C173</f>
        <v>0</v>
      </c>
      <c r="D173" s="3">
        <f t="shared" si="12"/>
        <v>0</v>
      </c>
      <c r="E173" s="3">
        <f t="shared" si="17"/>
        <v>0</v>
      </c>
      <c r="F173" s="3">
        <f t="shared" si="13"/>
        <v>0</v>
      </c>
      <c r="G173" s="3">
        <f>MAX($G$5,SQRT(SUM($F$5:F173)/COUNTA($F$5:F173)))</f>
        <v>1000</v>
      </c>
      <c r="H173" s="3">
        <f t="shared" si="14"/>
        <v>2575.83</v>
      </c>
      <c r="I173" s="3">
        <f>MAX($I$5,AVERAGE($D$5:D173))</f>
        <v>3000</v>
      </c>
      <c r="J173" s="6">
        <v>3</v>
      </c>
      <c r="K173" s="3">
        <f t="shared" si="15"/>
        <v>13461.468431660142</v>
      </c>
      <c r="L173" s="3">
        <f t="shared" si="16"/>
        <v>13500</v>
      </c>
      <c r="M173" s="3">
        <f>L173*'Margin Calculation Parameters'!$B$1/100</f>
        <v>3375</v>
      </c>
      <c r="N173" s="3">
        <f>L173*'Margin Calculation Parameters'!$B$2/100</f>
        <v>675</v>
      </c>
      <c r="O173" s="3">
        <f>MAX(L173+M173+N173,'Margin Calculation Parameters'!$B$3)</f>
        <v>40000</v>
      </c>
    </row>
    <row r="174" spans="1:15" x14ac:dyDescent="0.25">
      <c r="A174" s="2">
        <f>'Margin Calls'!A174</f>
        <v>45155</v>
      </c>
      <c r="B174" s="3">
        <f>'Margin Calls'!B174</f>
        <v>0</v>
      </c>
      <c r="C174" s="3">
        <f>'Margin Calls'!C174</f>
        <v>0</v>
      </c>
      <c r="D174" s="3">
        <f t="shared" si="12"/>
        <v>0</v>
      </c>
      <c r="E174" s="3">
        <f t="shared" si="17"/>
        <v>0</v>
      </c>
      <c r="F174" s="3">
        <f t="shared" si="13"/>
        <v>0</v>
      </c>
      <c r="G174" s="3">
        <f>MAX($G$5,SQRT(SUM($F$5:F174)/COUNTA($F$5:F174)))</f>
        <v>1000</v>
      </c>
      <c r="H174" s="3">
        <f t="shared" si="14"/>
        <v>2575.83</v>
      </c>
      <c r="I174" s="3">
        <f>MAX($I$5,AVERAGE($D$5:D174))</f>
        <v>3000</v>
      </c>
      <c r="J174" s="6">
        <v>3</v>
      </c>
      <c r="K174" s="3">
        <f t="shared" si="15"/>
        <v>13461.468431660142</v>
      </c>
      <c r="L174" s="3">
        <f t="shared" si="16"/>
        <v>13500</v>
      </c>
      <c r="M174" s="3">
        <f>L174*'Margin Calculation Parameters'!$B$1/100</f>
        <v>3375</v>
      </c>
      <c r="N174" s="3">
        <f>L174*'Margin Calculation Parameters'!$B$2/100</f>
        <v>675</v>
      </c>
      <c r="O174" s="3">
        <f>MAX(L174+M174+N174,'Margin Calculation Parameters'!$B$3)</f>
        <v>40000</v>
      </c>
    </row>
    <row r="175" spans="1:15" x14ac:dyDescent="0.25">
      <c r="A175" s="2">
        <f>'Margin Calls'!A175</f>
        <v>45156</v>
      </c>
      <c r="B175" s="3">
        <f>'Margin Calls'!B175</f>
        <v>0</v>
      </c>
      <c r="C175" s="3">
        <f>'Margin Calls'!C175</f>
        <v>0</v>
      </c>
      <c r="D175" s="3">
        <f t="shared" si="12"/>
        <v>0</v>
      </c>
      <c r="E175" s="3">
        <f t="shared" si="17"/>
        <v>0</v>
      </c>
      <c r="F175" s="3">
        <f t="shared" si="13"/>
        <v>0</v>
      </c>
      <c r="G175" s="3">
        <f>MAX($G$5,SQRT(SUM($F$5:F175)/COUNTA($F$5:F175)))</f>
        <v>1000</v>
      </c>
      <c r="H175" s="3">
        <f t="shared" si="14"/>
        <v>2575.83</v>
      </c>
      <c r="I175" s="3">
        <f>MAX($I$5,AVERAGE($D$5:D175))</f>
        <v>3000</v>
      </c>
      <c r="J175" s="6">
        <v>3</v>
      </c>
      <c r="K175" s="3">
        <f t="shared" si="15"/>
        <v>13461.468431660142</v>
      </c>
      <c r="L175" s="3">
        <f t="shared" si="16"/>
        <v>13500</v>
      </c>
      <c r="M175" s="3">
        <f>L175*'Margin Calculation Parameters'!$B$1/100</f>
        <v>3375</v>
      </c>
      <c r="N175" s="3">
        <f>L175*'Margin Calculation Parameters'!$B$2/100</f>
        <v>675</v>
      </c>
      <c r="O175" s="3">
        <f>MAX(L175+M175+N175,'Margin Calculation Parameters'!$B$3)</f>
        <v>40000</v>
      </c>
    </row>
    <row r="176" spans="1:15" x14ac:dyDescent="0.25">
      <c r="A176" s="2">
        <f>'Margin Calls'!A176</f>
        <v>45157</v>
      </c>
      <c r="B176" s="3">
        <f>'Margin Calls'!B176</f>
        <v>0</v>
      </c>
      <c r="C176" s="3">
        <f>'Margin Calls'!C176</f>
        <v>0</v>
      </c>
      <c r="D176" s="3">
        <f t="shared" si="12"/>
        <v>0</v>
      </c>
      <c r="E176" s="3">
        <f t="shared" si="17"/>
        <v>0</v>
      </c>
      <c r="F176" s="3">
        <f t="shared" si="13"/>
        <v>0</v>
      </c>
      <c r="G176" s="3">
        <f>MAX($G$5,SQRT(SUM($F$5:F176)/COUNTA($F$5:F176)))</f>
        <v>1000</v>
      </c>
      <c r="H176" s="3">
        <f t="shared" si="14"/>
        <v>2575.83</v>
      </c>
      <c r="I176" s="3">
        <f>MAX($I$5,AVERAGE($D$5:D176))</f>
        <v>3000</v>
      </c>
      <c r="J176" s="6">
        <v>3</v>
      </c>
      <c r="K176" s="3">
        <f t="shared" si="15"/>
        <v>13461.468431660142</v>
      </c>
      <c r="L176" s="3">
        <f t="shared" si="16"/>
        <v>13500</v>
      </c>
      <c r="M176" s="3">
        <f>L176*'Margin Calculation Parameters'!$B$1/100</f>
        <v>3375</v>
      </c>
      <c r="N176" s="3">
        <f>L176*'Margin Calculation Parameters'!$B$2/100</f>
        <v>675</v>
      </c>
      <c r="O176" s="3">
        <f>MAX(L176+M176+N176,'Margin Calculation Parameters'!$B$3)</f>
        <v>40000</v>
      </c>
    </row>
    <row r="177" spans="1:15" x14ac:dyDescent="0.25">
      <c r="A177" s="2">
        <f>'Margin Calls'!A177</f>
        <v>45158</v>
      </c>
      <c r="B177" s="3">
        <f>'Margin Calls'!B177</f>
        <v>0</v>
      </c>
      <c r="C177" s="3">
        <f>'Margin Calls'!C177</f>
        <v>0</v>
      </c>
      <c r="D177" s="3">
        <f t="shared" si="12"/>
        <v>0</v>
      </c>
      <c r="E177" s="3">
        <f t="shared" si="17"/>
        <v>0</v>
      </c>
      <c r="F177" s="3">
        <f t="shared" si="13"/>
        <v>0</v>
      </c>
      <c r="G177" s="3">
        <f>MAX($G$5,SQRT(SUM($F$5:F177)/COUNTA($F$5:F177)))</f>
        <v>1000</v>
      </c>
      <c r="H177" s="3">
        <f t="shared" si="14"/>
        <v>2575.83</v>
      </c>
      <c r="I177" s="3">
        <f>MAX($I$5,AVERAGE($D$5:D177))</f>
        <v>3000</v>
      </c>
      <c r="J177" s="6">
        <v>3</v>
      </c>
      <c r="K177" s="3">
        <f t="shared" si="15"/>
        <v>13461.468431660142</v>
      </c>
      <c r="L177" s="3">
        <f t="shared" si="16"/>
        <v>13500</v>
      </c>
      <c r="M177" s="3">
        <f>L177*'Margin Calculation Parameters'!$B$1/100</f>
        <v>3375</v>
      </c>
      <c r="N177" s="3">
        <f>L177*'Margin Calculation Parameters'!$B$2/100</f>
        <v>675</v>
      </c>
      <c r="O177" s="3">
        <f>MAX(L177+M177+N177,'Margin Calculation Parameters'!$B$3)</f>
        <v>40000</v>
      </c>
    </row>
    <row r="178" spans="1:15" x14ac:dyDescent="0.25">
      <c r="A178" s="2">
        <f>'Margin Calls'!A178</f>
        <v>45159</v>
      </c>
      <c r="B178" s="3">
        <f>'Margin Calls'!B178</f>
        <v>0</v>
      </c>
      <c r="C178" s="3">
        <f>'Margin Calls'!C178</f>
        <v>0</v>
      </c>
      <c r="D178" s="3">
        <f t="shared" si="12"/>
        <v>0</v>
      </c>
      <c r="E178" s="3">
        <f t="shared" si="17"/>
        <v>0</v>
      </c>
      <c r="F178" s="3">
        <f t="shared" si="13"/>
        <v>0</v>
      </c>
      <c r="G178" s="3">
        <f>MAX($G$5,SQRT(SUM($F$5:F178)/COUNTA($F$5:F178)))</f>
        <v>1000</v>
      </c>
      <c r="H178" s="3">
        <f t="shared" si="14"/>
        <v>2575.83</v>
      </c>
      <c r="I178" s="3">
        <f>MAX($I$5,AVERAGE($D$5:D178))</f>
        <v>3000</v>
      </c>
      <c r="J178" s="6">
        <v>3</v>
      </c>
      <c r="K178" s="3">
        <f t="shared" si="15"/>
        <v>13461.468431660142</v>
      </c>
      <c r="L178" s="3">
        <f t="shared" si="16"/>
        <v>13500</v>
      </c>
      <c r="M178" s="3">
        <f>L178*'Margin Calculation Parameters'!$B$1/100</f>
        <v>3375</v>
      </c>
      <c r="N178" s="3">
        <f>L178*'Margin Calculation Parameters'!$B$2/100</f>
        <v>675</v>
      </c>
      <c r="O178" s="3">
        <f>MAX(L178+M178+N178,'Margin Calculation Parameters'!$B$3)</f>
        <v>40000</v>
      </c>
    </row>
    <row r="179" spans="1:15" x14ac:dyDescent="0.25">
      <c r="A179" s="2">
        <f>'Margin Calls'!A179</f>
        <v>45160</v>
      </c>
      <c r="B179" s="3">
        <f>'Margin Calls'!B179</f>
        <v>0</v>
      </c>
      <c r="C179" s="3">
        <f>'Margin Calls'!C179</f>
        <v>0</v>
      </c>
      <c r="D179" s="3">
        <f t="shared" si="12"/>
        <v>0</v>
      </c>
      <c r="E179" s="3">
        <f t="shared" si="17"/>
        <v>0</v>
      </c>
      <c r="F179" s="3">
        <f t="shared" si="13"/>
        <v>0</v>
      </c>
      <c r="G179" s="3">
        <f>MAX($G$5,SQRT(SUM($F$5:F179)/COUNTA($F$5:F179)))</f>
        <v>1000</v>
      </c>
      <c r="H179" s="3">
        <f t="shared" si="14"/>
        <v>2575.83</v>
      </c>
      <c r="I179" s="3">
        <f>MAX($I$5,AVERAGE($D$5:D179))</f>
        <v>3000</v>
      </c>
      <c r="J179" s="6">
        <v>3</v>
      </c>
      <c r="K179" s="3">
        <f t="shared" si="15"/>
        <v>13461.468431660142</v>
      </c>
      <c r="L179" s="3">
        <f t="shared" si="16"/>
        <v>13500</v>
      </c>
      <c r="M179" s="3">
        <f>L179*'Margin Calculation Parameters'!$B$1/100</f>
        <v>3375</v>
      </c>
      <c r="N179" s="3">
        <f>L179*'Margin Calculation Parameters'!$B$2/100</f>
        <v>675</v>
      </c>
      <c r="O179" s="3">
        <f>MAX(L179+M179+N179,'Margin Calculation Parameters'!$B$3)</f>
        <v>40000</v>
      </c>
    </row>
    <row r="180" spans="1:15" x14ac:dyDescent="0.25">
      <c r="A180" s="2">
        <f>'Margin Calls'!A180</f>
        <v>45161</v>
      </c>
      <c r="B180" s="3">
        <f>'Margin Calls'!B180</f>
        <v>0</v>
      </c>
      <c r="C180" s="3">
        <f>'Margin Calls'!C180</f>
        <v>0</v>
      </c>
      <c r="D180" s="3">
        <f t="shared" si="12"/>
        <v>0</v>
      </c>
      <c r="E180" s="3">
        <f t="shared" si="17"/>
        <v>0</v>
      </c>
      <c r="F180" s="3">
        <f t="shared" si="13"/>
        <v>0</v>
      </c>
      <c r="G180" s="3">
        <f>MAX($G$5,SQRT(SUM($F$5:F180)/COUNTA($F$5:F180)))</f>
        <v>1000</v>
      </c>
      <c r="H180" s="3">
        <f t="shared" si="14"/>
        <v>2575.83</v>
      </c>
      <c r="I180" s="3">
        <f>MAX($I$5,AVERAGE($D$5:D180))</f>
        <v>3000</v>
      </c>
      <c r="J180" s="6">
        <v>3</v>
      </c>
      <c r="K180" s="3">
        <f t="shared" si="15"/>
        <v>13461.468431660142</v>
      </c>
      <c r="L180" s="3">
        <f t="shared" si="16"/>
        <v>13500</v>
      </c>
      <c r="M180" s="3">
        <f>L180*'Margin Calculation Parameters'!$B$1/100</f>
        <v>3375</v>
      </c>
      <c r="N180" s="3">
        <f>L180*'Margin Calculation Parameters'!$B$2/100</f>
        <v>675</v>
      </c>
      <c r="O180" s="3">
        <f>MAX(L180+M180+N180,'Margin Calculation Parameters'!$B$3)</f>
        <v>40000</v>
      </c>
    </row>
    <row r="181" spans="1:15" x14ac:dyDescent="0.25">
      <c r="A181" s="2">
        <f>'Margin Calls'!A181</f>
        <v>45162</v>
      </c>
      <c r="B181" s="3">
        <f>'Margin Calls'!B181</f>
        <v>0</v>
      </c>
      <c r="C181" s="3">
        <f>'Margin Calls'!C181</f>
        <v>0</v>
      </c>
      <c r="D181" s="3">
        <f t="shared" si="12"/>
        <v>0</v>
      </c>
      <c r="E181" s="3">
        <f t="shared" si="17"/>
        <v>0</v>
      </c>
      <c r="F181" s="3">
        <f t="shared" si="13"/>
        <v>0</v>
      </c>
      <c r="G181" s="3">
        <f>MAX($G$5,SQRT(SUM($F$5:F181)/COUNTA($F$5:F181)))</f>
        <v>1000</v>
      </c>
      <c r="H181" s="3">
        <f t="shared" si="14"/>
        <v>2575.83</v>
      </c>
      <c r="I181" s="3">
        <f>MAX($I$5,AVERAGE($D$5:D181))</f>
        <v>3000</v>
      </c>
      <c r="J181" s="6">
        <v>3</v>
      </c>
      <c r="K181" s="3">
        <f t="shared" si="15"/>
        <v>13461.468431660142</v>
      </c>
      <c r="L181" s="3">
        <f t="shared" si="16"/>
        <v>13500</v>
      </c>
      <c r="M181" s="3">
        <f>L181*'Margin Calculation Parameters'!$B$1/100</f>
        <v>3375</v>
      </c>
      <c r="N181" s="3">
        <f>L181*'Margin Calculation Parameters'!$B$2/100</f>
        <v>675</v>
      </c>
      <c r="O181" s="3">
        <f>MAX(L181+M181+N181,'Margin Calculation Parameters'!$B$3)</f>
        <v>40000</v>
      </c>
    </row>
    <row r="182" spans="1:15" x14ac:dyDescent="0.25">
      <c r="A182" s="2">
        <f>'Margin Calls'!A182</f>
        <v>45163</v>
      </c>
      <c r="B182" s="3">
        <f>'Margin Calls'!B182</f>
        <v>0</v>
      </c>
      <c r="C182" s="3">
        <f>'Margin Calls'!C182</f>
        <v>0</v>
      </c>
      <c r="D182" s="3">
        <f t="shared" si="12"/>
        <v>0</v>
      </c>
      <c r="E182" s="3">
        <f t="shared" si="17"/>
        <v>0</v>
      </c>
      <c r="F182" s="3">
        <f t="shared" si="13"/>
        <v>0</v>
      </c>
      <c r="G182" s="3">
        <f>MAX($G$5,SQRT(SUM($F$5:F182)/COUNTA($F$5:F182)))</f>
        <v>1000</v>
      </c>
      <c r="H182" s="3">
        <f t="shared" si="14"/>
        <v>2575.83</v>
      </c>
      <c r="I182" s="3">
        <f>MAX($I$5,AVERAGE($D$5:D182))</f>
        <v>3000</v>
      </c>
      <c r="J182" s="6">
        <v>3</v>
      </c>
      <c r="K182" s="3">
        <f t="shared" si="15"/>
        <v>13461.468431660142</v>
      </c>
      <c r="L182" s="3">
        <f t="shared" si="16"/>
        <v>13500</v>
      </c>
      <c r="M182" s="3">
        <f>L182*'Margin Calculation Parameters'!$B$1/100</f>
        <v>3375</v>
      </c>
      <c r="N182" s="3">
        <f>L182*'Margin Calculation Parameters'!$B$2/100</f>
        <v>675</v>
      </c>
      <c r="O182" s="3">
        <f>MAX(L182+M182+N182,'Margin Calculation Parameters'!$B$3)</f>
        <v>40000</v>
      </c>
    </row>
    <row r="183" spans="1:15" x14ac:dyDescent="0.25">
      <c r="A183" s="2">
        <f>'Margin Calls'!A183</f>
        <v>45164</v>
      </c>
      <c r="B183" s="3">
        <f>'Margin Calls'!B183</f>
        <v>0</v>
      </c>
      <c r="C183" s="3">
        <f>'Margin Calls'!C183</f>
        <v>0</v>
      </c>
      <c r="D183" s="3">
        <f t="shared" si="12"/>
        <v>0</v>
      </c>
      <c r="E183" s="3">
        <f t="shared" si="17"/>
        <v>0</v>
      </c>
      <c r="F183" s="3">
        <f t="shared" si="13"/>
        <v>0</v>
      </c>
      <c r="G183" s="3">
        <f>MAX($G$5,SQRT(SUM($F$5:F183)/COUNTA($F$5:F183)))</f>
        <v>1000</v>
      </c>
      <c r="H183" s="3">
        <f t="shared" si="14"/>
        <v>2575.83</v>
      </c>
      <c r="I183" s="3">
        <f>MAX($I$5,AVERAGE($D$5:D183))</f>
        <v>3000</v>
      </c>
      <c r="J183" s="6">
        <v>3</v>
      </c>
      <c r="K183" s="3">
        <f t="shared" si="15"/>
        <v>13461.468431660142</v>
      </c>
      <c r="L183" s="3">
        <f t="shared" si="16"/>
        <v>13500</v>
      </c>
      <c r="M183" s="3">
        <f>L183*'Margin Calculation Parameters'!$B$1/100</f>
        <v>3375</v>
      </c>
      <c r="N183" s="3">
        <f>L183*'Margin Calculation Parameters'!$B$2/100</f>
        <v>675</v>
      </c>
      <c r="O183" s="3">
        <f>MAX(L183+M183+N183,'Margin Calculation Parameters'!$B$3)</f>
        <v>40000</v>
      </c>
    </row>
    <row r="184" spans="1:15" x14ac:dyDescent="0.25">
      <c r="A184" s="2">
        <f>'Margin Calls'!A184</f>
        <v>45165</v>
      </c>
      <c r="B184" s="3">
        <f>'Margin Calls'!B184</f>
        <v>0</v>
      </c>
      <c r="C184" s="3">
        <f>'Margin Calls'!C184</f>
        <v>0</v>
      </c>
      <c r="D184" s="3">
        <f t="shared" si="12"/>
        <v>0</v>
      </c>
      <c r="E184" s="3">
        <f t="shared" si="17"/>
        <v>0</v>
      </c>
      <c r="F184" s="3">
        <f t="shared" si="13"/>
        <v>0</v>
      </c>
      <c r="G184" s="3">
        <f>MAX($G$5,SQRT(SUM($F$5:F184)/COUNTA($F$5:F184)))</f>
        <v>1000</v>
      </c>
      <c r="H184" s="3">
        <f t="shared" si="14"/>
        <v>2575.83</v>
      </c>
      <c r="I184" s="3">
        <f>MAX($I$5,AVERAGE($D$5:D184))</f>
        <v>3000</v>
      </c>
      <c r="J184" s="6">
        <v>3</v>
      </c>
      <c r="K184" s="3">
        <f t="shared" si="15"/>
        <v>13461.468431660142</v>
      </c>
      <c r="L184" s="3">
        <f t="shared" si="16"/>
        <v>13500</v>
      </c>
      <c r="M184" s="3">
        <f>L184*'Margin Calculation Parameters'!$B$1/100</f>
        <v>3375</v>
      </c>
      <c r="N184" s="3">
        <f>L184*'Margin Calculation Parameters'!$B$2/100</f>
        <v>675</v>
      </c>
      <c r="O184" s="3">
        <f>MAX(L184+M184+N184,'Margin Calculation Parameters'!$B$3)</f>
        <v>40000</v>
      </c>
    </row>
    <row r="185" spans="1:15" x14ac:dyDescent="0.25">
      <c r="A185" s="2">
        <f>'Margin Calls'!A185</f>
        <v>45166</v>
      </c>
      <c r="B185" s="3">
        <f>'Margin Calls'!B185</f>
        <v>0</v>
      </c>
      <c r="C185" s="3">
        <f>'Margin Calls'!C185</f>
        <v>0</v>
      </c>
      <c r="D185" s="3">
        <f t="shared" si="12"/>
        <v>0</v>
      </c>
      <c r="E185" s="3">
        <f t="shared" si="17"/>
        <v>0</v>
      </c>
      <c r="F185" s="3">
        <f t="shared" si="13"/>
        <v>0</v>
      </c>
      <c r="G185" s="3">
        <f>MAX($G$5,SQRT(SUM($F$5:F185)/COUNTA($F$5:F185)))</f>
        <v>1000</v>
      </c>
      <c r="H185" s="3">
        <f t="shared" si="14"/>
        <v>2575.83</v>
      </c>
      <c r="I185" s="3">
        <f>MAX($I$5,AVERAGE($D$5:D185))</f>
        <v>3000</v>
      </c>
      <c r="J185" s="6">
        <v>3</v>
      </c>
      <c r="K185" s="3">
        <f t="shared" si="15"/>
        <v>13461.468431660142</v>
      </c>
      <c r="L185" s="3">
        <f t="shared" si="16"/>
        <v>13500</v>
      </c>
      <c r="M185" s="3">
        <f>L185*'Margin Calculation Parameters'!$B$1/100</f>
        <v>3375</v>
      </c>
      <c r="N185" s="3">
        <f>L185*'Margin Calculation Parameters'!$B$2/100</f>
        <v>675</v>
      </c>
      <c r="O185" s="3">
        <f>MAX(L185+M185+N185,'Margin Calculation Parameters'!$B$3)</f>
        <v>40000</v>
      </c>
    </row>
    <row r="186" spans="1:15" x14ac:dyDescent="0.25">
      <c r="A186" s="2">
        <f>'Margin Calls'!A186</f>
        <v>45167</v>
      </c>
      <c r="B186" s="3">
        <f>'Margin Calls'!B186</f>
        <v>0</v>
      </c>
      <c r="C186" s="3">
        <f>'Margin Calls'!C186</f>
        <v>0</v>
      </c>
      <c r="D186" s="3">
        <f t="shared" si="12"/>
        <v>0</v>
      </c>
      <c r="E186" s="3">
        <f t="shared" si="17"/>
        <v>0</v>
      </c>
      <c r="F186" s="3">
        <f t="shared" si="13"/>
        <v>0</v>
      </c>
      <c r="G186" s="3">
        <f>MAX($G$5,SQRT(SUM($F$5:F186)/COUNTA($F$5:F186)))</f>
        <v>1000</v>
      </c>
      <c r="H186" s="3">
        <f t="shared" si="14"/>
        <v>2575.83</v>
      </c>
      <c r="I186" s="3">
        <f>MAX($I$5,AVERAGE($D$5:D186))</f>
        <v>3000</v>
      </c>
      <c r="J186" s="6">
        <v>3</v>
      </c>
      <c r="K186" s="3">
        <f t="shared" si="15"/>
        <v>13461.468431660142</v>
      </c>
      <c r="L186" s="3">
        <f t="shared" si="16"/>
        <v>13500</v>
      </c>
      <c r="M186" s="3">
        <f>L186*'Margin Calculation Parameters'!$B$1/100</f>
        <v>3375</v>
      </c>
      <c r="N186" s="3">
        <f>L186*'Margin Calculation Parameters'!$B$2/100</f>
        <v>675</v>
      </c>
      <c r="O186" s="3">
        <f>MAX(L186+M186+N186,'Margin Calculation Parameters'!$B$3)</f>
        <v>40000</v>
      </c>
    </row>
    <row r="187" spans="1:15" x14ac:dyDescent="0.25">
      <c r="A187" s="2">
        <f>'Margin Calls'!A187</f>
        <v>45168</v>
      </c>
      <c r="B187" s="3">
        <f>'Margin Calls'!B187</f>
        <v>0</v>
      </c>
      <c r="C187" s="3">
        <f>'Margin Calls'!C187</f>
        <v>0</v>
      </c>
      <c r="D187" s="3">
        <f t="shared" si="12"/>
        <v>0</v>
      </c>
      <c r="E187" s="3">
        <f t="shared" si="17"/>
        <v>0</v>
      </c>
      <c r="F187" s="3">
        <f t="shared" si="13"/>
        <v>0</v>
      </c>
      <c r="G187" s="3">
        <f>MAX($G$5,SQRT(SUM($F$5:F187)/COUNTA($F$5:F187)))</f>
        <v>1000</v>
      </c>
      <c r="H187" s="3">
        <f t="shared" si="14"/>
        <v>2575.83</v>
      </c>
      <c r="I187" s="3">
        <f>MAX($I$5,AVERAGE($D$5:D187))</f>
        <v>3000</v>
      </c>
      <c r="J187" s="6">
        <v>3</v>
      </c>
      <c r="K187" s="3">
        <f t="shared" si="15"/>
        <v>13461.468431660142</v>
      </c>
      <c r="L187" s="3">
        <f t="shared" si="16"/>
        <v>13500</v>
      </c>
      <c r="M187" s="3">
        <f>L187*'Margin Calculation Parameters'!$B$1/100</f>
        <v>3375</v>
      </c>
      <c r="N187" s="3">
        <f>L187*'Margin Calculation Parameters'!$B$2/100</f>
        <v>675</v>
      </c>
      <c r="O187" s="3">
        <f>MAX(L187+M187+N187,'Margin Calculation Parameters'!$B$3)</f>
        <v>40000</v>
      </c>
    </row>
    <row r="188" spans="1:15" x14ac:dyDescent="0.25">
      <c r="A188" s="2">
        <f>'Margin Calls'!A188</f>
        <v>45169</v>
      </c>
      <c r="B188" s="3">
        <f>'Margin Calls'!B188</f>
        <v>0</v>
      </c>
      <c r="C188" s="3">
        <f>'Margin Calls'!C188</f>
        <v>0</v>
      </c>
      <c r="D188" s="3">
        <f t="shared" si="12"/>
        <v>0</v>
      </c>
      <c r="E188" s="3">
        <f t="shared" si="17"/>
        <v>0</v>
      </c>
      <c r="F188" s="3">
        <f t="shared" si="13"/>
        <v>0</v>
      </c>
      <c r="G188" s="3">
        <f>MAX($G$5,SQRT(SUM($F$5:F188)/COUNTA($F$5:F188)))</f>
        <v>1000</v>
      </c>
      <c r="H188" s="3">
        <f t="shared" si="14"/>
        <v>2575.83</v>
      </c>
      <c r="I188" s="3">
        <f>MAX($I$5,AVERAGE($D$5:D188))</f>
        <v>3000</v>
      </c>
      <c r="J188" s="6">
        <v>3</v>
      </c>
      <c r="K188" s="3">
        <f t="shared" si="15"/>
        <v>13461.468431660142</v>
      </c>
      <c r="L188" s="3">
        <f t="shared" si="16"/>
        <v>13500</v>
      </c>
      <c r="M188" s="3">
        <f>L188*'Margin Calculation Parameters'!$B$1/100</f>
        <v>3375</v>
      </c>
      <c r="N188" s="3">
        <f>L188*'Margin Calculation Parameters'!$B$2/100</f>
        <v>675</v>
      </c>
      <c r="O188" s="3">
        <f>MAX(L188+M188+N188,'Margin Calculation Parameters'!$B$3)</f>
        <v>40000</v>
      </c>
    </row>
    <row r="189" spans="1:15" x14ac:dyDescent="0.25">
      <c r="A189" s="2">
        <f>'Margin Calls'!A189</f>
        <v>45170</v>
      </c>
      <c r="B189" s="3">
        <f>'Margin Calls'!B189</f>
        <v>0</v>
      </c>
      <c r="C189" s="3">
        <f>'Margin Calls'!C189</f>
        <v>0</v>
      </c>
      <c r="D189" s="3">
        <f t="shared" si="12"/>
        <v>0</v>
      </c>
      <c r="E189" s="3">
        <f t="shared" si="17"/>
        <v>0</v>
      </c>
      <c r="F189" s="3">
        <f t="shared" si="13"/>
        <v>0</v>
      </c>
      <c r="G189" s="3">
        <f>MAX($G$5,SQRT(SUM($F$5:F189)/COUNTA($F$5:F189)))</f>
        <v>1000</v>
      </c>
      <c r="H189" s="3">
        <f t="shared" si="14"/>
        <v>2575.83</v>
      </c>
      <c r="I189" s="3">
        <f>MAX($I$5,AVERAGE($D$5:D189))</f>
        <v>3000</v>
      </c>
      <c r="J189" s="6">
        <v>3</v>
      </c>
      <c r="K189" s="3">
        <f t="shared" si="15"/>
        <v>13461.468431660142</v>
      </c>
      <c r="L189" s="3">
        <f t="shared" si="16"/>
        <v>13500</v>
      </c>
      <c r="M189" s="3">
        <f>L189*'Margin Calculation Parameters'!$B$1/100</f>
        <v>3375</v>
      </c>
      <c r="N189" s="3">
        <f>L189*'Margin Calculation Parameters'!$B$2/100</f>
        <v>675</v>
      </c>
      <c r="O189" s="3">
        <f>MAX(L189+M189+N189,'Margin Calculation Parameters'!$B$3)</f>
        <v>40000</v>
      </c>
    </row>
    <row r="190" spans="1:15" x14ac:dyDescent="0.25">
      <c r="A190" s="2">
        <f>'Margin Calls'!A190</f>
        <v>45171</v>
      </c>
      <c r="B190" s="3">
        <f>'Margin Calls'!B190</f>
        <v>0</v>
      </c>
      <c r="C190" s="3">
        <f>'Margin Calls'!C190</f>
        <v>0</v>
      </c>
      <c r="D190" s="3">
        <f t="shared" si="12"/>
        <v>0</v>
      </c>
      <c r="E190" s="3">
        <f t="shared" si="17"/>
        <v>0</v>
      </c>
      <c r="F190" s="3">
        <f t="shared" si="13"/>
        <v>0</v>
      </c>
      <c r="G190" s="3">
        <f>MAX($G$5,SQRT(SUM($F$5:F190)/COUNTA($F$5:F190)))</f>
        <v>1000</v>
      </c>
      <c r="H190" s="3">
        <f t="shared" si="14"/>
        <v>2575.83</v>
      </c>
      <c r="I190" s="3">
        <f>MAX($I$5,AVERAGE($D$5:D190))</f>
        <v>3000</v>
      </c>
      <c r="J190" s="6">
        <v>3</v>
      </c>
      <c r="K190" s="3">
        <f t="shared" si="15"/>
        <v>13461.468431660142</v>
      </c>
      <c r="L190" s="3">
        <f t="shared" si="16"/>
        <v>13500</v>
      </c>
      <c r="M190" s="3">
        <f>L190*'Margin Calculation Parameters'!$B$1/100</f>
        <v>3375</v>
      </c>
      <c r="N190" s="3">
        <f>L190*'Margin Calculation Parameters'!$B$2/100</f>
        <v>675</v>
      </c>
      <c r="O190" s="3">
        <f>MAX(L190+M190+N190,'Margin Calculation Parameters'!$B$3)</f>
        <v>40000</v>
      </c>
    </row>
    <row r="191" spans="1:15" x14ac:dyDescent="0.25">
      <c r="A191" s="2">
        <f>'Margin Calls'!A191</f>
        <v>45172</v>
      </c>
      <c r="B191" s="3">
        <f>'Margin Calls'!B191</f>
        <v>0</v>
      </c>
      <c r="C191" s="3">
        <f>'Margin Calls'!C191</f>
        <v>0</v>
      </c>
      <c r="D191" s="3">
        <f t="shared" si="12"/>
        <v>0</v>
      </c>
      <c r="E191" s="3">
        <f t="shared" si="17"/>
        <v>0</v>
      </c>
      <c r="F191" s="3">
        <f t="shared" si="13"/>
        <v>0</v>
      </c>
      <c r="G191" s="3">
        <f>MAX($G$5,SQRT(SUM($F$5:F191)/COUNTA($F$5:F191)))</f>
        <v>1000</v>
      </c>
      <c r="H191" s="3">
        <f t="shared" si="14"/>
        <v>2575.83</v>
      </c>
      <c r="I191" s="3">
        <f>MAX($I$5,AVERAGE($D$5:D191))</f>
        <v>3000</v>
      </c>
      <c r="J191" s="6">
        <v>3</v>
      </c>
      <c r="K191" s="3">
        <f t="shared" si="15"/>
        <v>13461.468431660142</v>
      </c>
      <c r="L191" s="3">
        <f t="shared" si="16"/>
        <v>13500</v>
      </c>
      <c r="M191" s="3">
        <f>L191*'Margin Calculation Parameters'!$B$1/100</f>
        <v>3375</v>
      </c>
      <c r="N191" s="3">
        <f>L191*'Margin Calculation Parameters'!$B$2/100</f>
        <v>675</v>
      </c>
      <c r="O191" s="3">
        <f>MAX(L191+M191+N191,'Margin Calculation Parameters'!$B$3)</f>
        <v>40000</v>
      </c>
    </row>
    <row r="192" spans="1:15" x14ac:dyDescent="0.25">
      <c r="A192" s="2">
        <f>'Margin Calls'!A192</f>
        <v>45173</v>
      </c>
      <c r="B192" s="3">
        <f>'Margin Calls'!B192</f>
        <v>0</v>
      </c>
      <c r="C192" s="3">
        <f>'Margin Calls'!C192</f>
        <v>0</v>
      </c>
      <c r="D192" s="3">
        <f t="shared" si="12"/>
        <v>0</v>
      </c>
      <c r="E192" s="3">
        <f t="shared" si="17"/>
        <v>0</v>
      </c>
      <c r="F192" s="3">
        <f t="shared" si="13"/>
        <v>0</v>
      </c>
      <c r="G192" s="3">
        <f>MAX($G$5,SQRT(SUM($F$5:F192)/COUNTA($F$5:F192)))</f>
        <v>1000</v>
      </c>
      <c r="H192" s="3">
        <f t="shared" si="14"/>
        <v>2575.83</v>
      </c>
      <c r="I192" s="3">
        <f>MAX($I$5,AVERAGE($D$5:D192))</f>
        <v>3000</v>
      </c>
      <c r="J192" s="6">
        <v>3</v>
      </c>
      <c r="K192" s="3">
        <f t="shared" si="15"/>
        <v>13461.468431660142</v>
      </c>
      <c r="L192" s="3">
        <f t="shared" si="16"/>
        <v>13500</v>
      </c>
      <c r="M192" s="3">
        <f>L192*'Margin Calculation Parameters'!$B$1/100</f>
        <v>3375</v>
      </c>
      <c r="N192" s="3">
        <f>L192*'Margin Calculation Parameters'!$B$2/100</f>
        <v>675</v>
      </c>
      <c r="O192" s="3">
        <f>MAX(L192+M192+N192,'Margin Calculation Parameters'!$B$3)</f>
        <v>40000</v>
      </c>
    </row>
    <row r="193" spans="1:15" x14ac:dyDescent="0.25">
      <c r="A193" s="2">
        <f>'Margin Calls'!A193</f>
        <v>45174</v>
      </c>
      <c r="B193" s="3">
        <f>'Margin Calls'!B193</f>
        <v>0</v>
      </c>
      <c r="C193" s="3">
        <f>'Margin Calls'!C193</f>
        <v>0</v>
      </c>
      <c r="D193" s="3">
        <f t="shared" si="12"/>
        <v>0</v>
      </c>
      <c r="E193" s="3">
        <f t="shared" si="17"/>
        <v>0</v>
      </c>
      <c r="F193" s="3">
        <f t="shared" si="13"/>
        <v>0</v>
      </c>
      <c r="G193" s="3">
        <f>MAX($G$5,SQRT(SUM($F$5:F193)/COUNTA($F$5:F193)))</f>
        <v>1000</v>
      </c>
      <c r="H193" s="3">
        <f t="shared" si="14"/>
        <v>2575.83</v>
      </c>
      <c r="I193" s="3">
        <f>MAX($I$5,AVERAGE($D$5:D193))</f>
        <v>3000</v>
      </c>
      <c r="J193" s="6">
        <v>3</v>
      </c>
      <c r="K193" s="3">
        <f t="shared" si="15"/>
        <v>13461.468431660142</v>
      </c>
      <c r="L193" s="3">
        <f t="shared" si="16"/>
        <v>13500</v>
      </c>
      <c r="M193" s="3">
        <f>L193*'Margin Calculation Parameters'!$B$1/100</f>
        <v>3375</v>
      </c>
      <c r="N193" s="3">
        <f>L193*'Margin Calculation Parameters'!$B$2/100</f>
        <v>675</v>
      </c>
      <c r="O193" s="3">
        <f>MAX(L193+M193+N193,'Margin Calculation Parameters'!$B$3)</f>
        <v>40000</v>
      </c>
    </row>
    <row r="194" spans="1:15" x14ac:dyDescent="0.25">
      <c r="A194" s="2">
        <f>'Margin Calls'!A194</f>
        <v>45175</v>
      </c>
      <c r="B194" s="3">
        <f>'Margin Calls'!B194</f>
        <v>0</v>
      </c>
      <c r="C194" s="3">
        <f>'Margin Calls'!C194</f>
        <v>0</v>
      </c>
      <c r="D194" s="3">
        <f t="shared" si="12"/>
        <v>0</v>
      </c>
      <c r="E194" s="3">
        <f t="shared" si="17"/>
        <v>0</v>
      </c>
      <c r="F194" s="3">
        <f t="shared" si="13"/>
        <v>0</v>
      </c>
      <c r="G194" s="3">
        <f>MAX($G$5,SQRT(SUM($F$5:F194)/COUNTA($F$5:F194)))</f>
        <v>1000</v>
      </c>
      <c r="H194" s="3">
        <f t="shared" si="14"/>
        <v>2575.83</v>
      </c>
      <c r="I194" s="3">
        <f>MAX($I$5,AVERAGE($D$5:D194))</f>
        <v>3000</v>
      </c>
      <c r="J194" s="6">
        <v>3</v>
      </c>
      <c r="K194" s="3">
        <f t="shared" si="15"/>
        <v>13461.468431660142</v>
      </c>
      <c r="L194" s="3">
        <f t="shared" si="16"/>
        <v>13500</v>
      </c>
      <c r="M194" s="3">
        <f>L194*'Margin Calculation Parameters'!$B$1/100</f>
        <v>3375</v>
      </c>
      <c r="N194" s="3">
        <f>L194*'Margin Calculation Parameters'!$B$2/100</f>
        <v>675</v>
      </c>
      <c r="O194" s="3">
        <f>MAX(L194+M194+N194,'Margin Calculation Parameters'!$B$3)</f>
        <v>40000</v>
      </c>
    </row>
    <row r="195" spans="1:15" x14ac:dyDescent="0.25">
      <c r="A195" s="2">
        <f>'Margin Calls'!A195</f>
        <v>45176</v>
      </c>
      <c r="B195" s="3">
        <f>'Margin Calls'!B195</f>
        <v>0</v>
      </c>
      <c r="C195" s="3">
        <f>'Margin Calls'!C195</f>
        <v>0</v>
      </c>
      <c r="D195" s="3">
        <f t="shared" si="12"/>
        <v>0</v>
      </c>
      <c r="E195" s="3">
        <f t="shared" si="17"/>
        <v>0</v>
      </c>
      <c r="F195" s="3">
        <f t="shared" si="13"/>
        <v>0</v>
      </c>
      <c r="G195" s="3">
        <f>MAX($G$5,SQRT(SUM($F$5:F195)/COUNTA($F$5:F195)))</f>
        <v>1000</v>
      </c>
      <c r="H195" s="3">
        <f t="shared" si="14"/>
        <v>2575.83</v>
      </c>
      <c r="I195" s="3">
        <f>MAX($I$5,AVERAGE($D$5:D195))</f>
        <v>3000</v>
      </c>
      <c r="J195" s="6">
        <v>3</v>
      </c>
      <c r="K195" s="3">
        <f t="shared" si="15"/>
        <v>13461.468431660142</v>
      </c>
      <c r="L195" s="3">
        <f t="shared" si="16"/>
        <v>13500</v>
      </c>
      <c r="M195" s="3">
        <f>L195*'Margin Calculation Parameters'!$B$1/100</f>
        <v>3375</v>
      </c>
      <c r="N195" s="3">
        <f>L195*'Margin Calculation Parameters'!$B$2/100</f>
        <v>675</v>
      </c>
      <c r="O195" s="3">
        <f>MAX(L195+M195+N195,'Margin Calculation Parameters'!$B$3)</f>
        <v>40000</v>
      </c>
    </row>
    <row r="196" spans="1:15" x14ac:dyDescent="0.25">
      <c r="A196" s="2">
        <f>'Margin Calls'!A196</f>
        <v>45177</v>
      </c>
      <c r="B196" s="3">
        <f>'Margin Calls'!B196</f>
        <v>0</v>
      </c>
      <c r="C196" s="3">
        <f>'Margin Calls'!C196</f>
        <v>0</v>
      </c>
      <c r="D196" s="3">
        <f t="shared" si="12"/>
        <v>0</v>
      </c>
      <c r="E196" s="3">
        <f t="shared" si="17"/>
        <v>0</v>
      </c>
      <c r="F196" s="3">
        <f t="shared" si="13"/>
        <v>0</v>
      </c>
      <c r="G196" s="3">
        <f>MAX($G$5,SQRT(SUM($F$5:F196)/COUNTA($F$5:F196)))</f>
        <v>1000</v>
      </c>
      <c r="H196" s="3">
        <f t="shared" si="14"/>
        <v>2575.83</v>
      </c>
      <c r="I196" s="3">
        <f>MAX($I$5,AVERAGE($D$5:D196))</f>
        <v>3000</v>
      </c>
      <c r="J196" s="6">
        <v>3</v>
      </c>
      <c r="K196" s="3">
        <f t="shared" si="15"/>
        <v>13461.468431660142</v>
      </c>
      <c r="L196" s="3">
        <f t="shared" si="16"/>
        <v>13500</v>
      </c>
      <c r="M196" s="3">
        <f>L196*'Margin Calculation Parameters'!$B$1/100</f>
        <v>3375</v>
      </c>
      <c r="N196" s="3">
        <f>L196*'Margin Calculation Parameters'!$B$2/100</f>
        <v>675</v>
      </c>
      <c r="O196" s="3">
        <f>MAX(L196+M196+N196,'Margin Calculation Parameters'!$B$3)</f>
        <v>40000</v>
      </c>
    </row>
    <row r="197" spans="1:15" x14ac:dyDescent="0.25">
      <c r="A197" s="2">
        <f>'Margin Calls'!A197</f>
        <v>45178</v>
      </c>
      <c r="B197" s="3">
        <f>'Margin Calls'!B197</f>
        <v>0</v>
      </c>
      <c r="C197" s="3">
        <f>'Margin Calls'!C197</f>
        <v>0</v>
      </c>
      <c r="D197" s="3">
        <f t="shared" si="12"/>
        <v>0</v>
      </c>
      <c r="E197" s="3">
        <f t="shared" si="17"/>
        <v>0</v>
      </c>
      <c r="F197" s="3">
        <f t="shared" si="13"/>
        <v>0</v>
      </c>
      <c r="G197" s="3">
        <f>MAX($G$5,SQRT(SUM($F$5:F197)/COUNTA($F$5:F197)))</f>
        <v>1000</v>
      </c>
      <c r="H197" s="3">
        <f t="shared" si="14"/>
        <v>2575.83</v>
      </c>
      <c r="I197" s="3">
        <f>MAX($I$5,AVERAGE($D$5:D197))</f>
        <v>3000</v>
      </c>
      <c r="J197" s="6">
        <v>3</v>
      </c>
      <c r="K197" s="3">
        <f t="shared" si="15"/>
        <v>13461.468431660142</v>
      </c>
      <c r="L197" s="3">
        <f t="shared" si="16"/>
        <v>13500</v>
      </c>
      <c r="M197" s="3">
        <f>L197*'Margin Calculation Parameters'!$B$1/100</f>
        <v>3375</v>
      </c>
      <c r="N197" s="3">
        <f>L197*'Margin Calculation Parameters'!$B$2/100</f>
        <v>675</v>
      </c>
      <c r="O197" s="3">
        <f>MAX(L197+M197+N197,'Margin Calculation Parameters'!$B$3)</f>
        <v>40000</v>
      </c>
    </row>
    <row r="198" spans="1:15" x14ac:dyDescent="0.25">
      <c r="A198" s="2">
        <f>'Margin Calls'!A198</f>
        <v>45179</v>
      </c>
      <c r="B198" s="3">
        <f>'Margin Calls'!B198</f>
        <v>0</v>
      </c>
      <c r="C198" s="3">
        <f>'Margin Calls'!C198</f>
        <v>0</v>
      </c>
      <c r="D198" s="3">
        <f t="shared" ref="D198:D261" si="18">MAX(0,SUM(B198:C198))</f>
        <v>0</v>
      </c>
      <c r="E198" s="3">
        <f t="shared" si="17"/>
        <v>0</v>
      </c>
      <c r="F198" s="3">
        <f t="shared" ref="F198:F261" si="19">E198^2</f>
        <v>0</v>
      </c>
      <c r="G198" s="3">
        <f>MAX($G$5,SQRT(SUM($F$5:F198)/COUNTA($F$5:F198)))</f>
        <v>1000</v>
      </c>
      <c r="H198" s="3">
        <f t="shared" ref="H198:H261" si="20">G198*2.57583</f>
        <v>2575.83</v>
      </c>
      <c r="I198" s="3">
        <f>MAX($I$5,AVERAGE($D$5:D198))</f>
        <v>3000</v>
      </c>
      <c r="J198" s="6">
        <v>3</v>
      </c>
      <c r="K198" s="3">
        <f t="shared" ref="K198:K261" si="21">I198*J198+H198*SQRT(J198)</f>
        <v>13461.468431660142</v>
      </c>
      <c r="L198" s="3">
        <f t="shared" ref="L198:L261" si="22">ROUNDUP(K198/500,0)*500</f>
        <v>13500</v>
      </c>
      <c r="M198" s="3">
        <f>L198*'Margin Calculation Parameters'!$B$1/100</f>
        <v>3375</v>
      </c>
      <c r="N198" s="3">
        <f>L198*'Margin Calculation Parameters'!$B$2/100</f>
        <v>675</v>
      </c>
      <c r="O198" s="3">
        <f>MAX(L198+M198+N198,'Margin Calculation Parameters'!$B$3)</f>
        <v>40000</v>
      </c>
    </row>
    <row r="199" spans="1:15" x14ac:dyDescent="0.25">
      <c r="A199" s="2">
        <f>'Margin Calls'!A199</f>
        <v>45180</v>
      </c>
      <c r="B199" s="3">
        <f>'Margin Calls'!B199</f>
        <v>0</v>
      </c>
      <c r="C199" s="3">
        <f>'Margin Calls'!C199</f>
        <v>0</v>
      </c>
      <c r="D199" s="3">
        <f t="shared" si="18"/>
        <v>0</v>
      </c>
      <c r="E199" s="3">
        <f t="shared" ref="E199:E262" si="23">MAX(ABS(D199-D198),$E$5)</f>
        <v>0</v>
      </c>
      <c r="F199" s="3">
        <f t="shared" si="19"/>
        <v>0</v>
      </c>
      <c r="G199" s="3">
        <f>MAX($G$5,SQRT(SUM($F$5:F199)/COUNTA($F$5:F199)))</f>
        <v>1000</v>
      </c>
      <c r="H199" s="3">
        <f t="shared" si="20"/>
        <v>2575.83</v>
      </c>
      <c r="I199" s="3">
        <f>MAX($I$5,AVERAGE($D$5:D199))</f>
        <v>3000</v>
      </c>
      <c r="J199" s="6">
        <v>3</v>
      </c>
      <c r="K199" s="3">
        <f t="shared" si="21"/>
        <v>13461.468431660142</v>
      </c>
      <c r="L199" s="3">
        <f t="shared" si="22"/>
        <v>13500</v>
      </c>
      <c r="M199" s="3">
        <f>L199*'Margin Calculation Parameters'!$B$1/100</f>
        <v>3375</v>
      </c>
      <c r="N199" s="3">
        <f>L199*'Margin Calculation Parameters'!$B$2/100</f>
        <v>675</v>
      </c>
      <c r="O199" s="3">
        <f>MAX(L199+M199+N199,'Margin Calculation Parameters'!$B$3)</f>
        <v>40000</v>
      </c>
    </row>
    <row r="200" spans="1:15" x14ac:dyDescent="0.25">
      <c r="A200" s="2">
        <f>'Margin Calls'!A200</f>
        <v>45181</v>
      </c>
      <c r="B200" s="3">
        <f>'Margin Calls'!B200</f>
        <v>0</v>
      </c>
      <c r="C200" s="3">
        <f>'Margin Calls'!C200</f>
        <v>0</v>
      </c>
      <c r="D200" s="3">
        <f t="shared" si="18"/>
        <v>0</v>
      </c>
      <c r="E200" s="3">
        <f t="shared" si="23"/>
        <v>0</v>
      </c>
      <c r="F200" s="3">
        <f t="shared" si="19"/>
        <v>0</v>
      </c>
      <c r="G200" s="3">
        <f>MAX($G$5,SQRT(SUM($F$5:F200)/COUNTA($F$5:F200)))</f>
        <v>1000</v>
      </c>
      <c r="H200" s="3">
        <f t="shared" si="20"/>
        <v>2575.83</v>
      </c>
      <c r="I200" s="3">
        <f>MAX($I$5,AVERAGE($D$5:D200))</f>
        <v>3000</v>
      </c>
      <c r="J200" s="6">
        <v>3</v>
      </c>
      <c r="K200" s="3">
        <f t="shared" si="21"/>
        <v>13461.468431660142</v>
      </c>
      <c r="L200" s="3">
        <f t="shared" si="22"/>
        <v>13500</v>
      </c>
      <c r="M200" s="3">
        <f>L200*'Margin Calculation Parameters'!$B$1/100</f>
        <v>3375</v>
      </c>
      <c r="N200" s="3">
        <f>L200*'Margin Calculation Parameters'!$B$2/100</f>
        <v>675</v>
      </c>
      <c r="O200" s="3">
        <f>MAX(L200+M200+N200,'Margin Calculation Parameters'!$B$3)</f>
        <v>40000</v>
      </c>
    </row>
    <row r="201" spans="1:15" x14ac:dyDescent="0.25">
      <c r="A201" s="2">
        <f>'Margin Calls'!A201</f>
        <v>45182</v>
      </c>
      <c r="B201" s="3">
        <f>'Margin Calls'!B201</f>
        <v>0</v>
      </c>
      <c r="C201" s="3">
        <f>'Margin Calls'!C201</f>
        <v>0</v>
      </c>
      <c r="D201" s="3">
        <f t="shared" si="18"/>
        <v>0</v>
      </c>
      <c r="E201" s="3">
        <f t="shared" si="23"/>
        <v>0</v>
      </c>
      <c r="F201" s="3">
        <f t="shared" si="19"/>
        <v>0</v>
      </c>
      <c r="G201" s="3">
        <f>MAX($G$5,SQRT(SUM($F$5:F201)/COUNTA($F$5:F201)))</f>
        <v>1000</v>
      </c>
      <c r="H201" s="3">
        <f t="shared" si="20"/>
        <v>2575.83</v>
      </c>
      <c r="I201" s="3">
        <f>MAX($I$5,AVERAGE($D$5:D201))</f>
        <v>3000</v>
      </c>
      <c r="J201" s="6">
        <v>3</v>
      </c>
      <c r="K201" s="3">
        <f t="shared" si="21"/>
        <v>13461.468431660142</v>
      </c>
      <c r="L201" s="3">
        <f t="shared" si="22"/>
        <v>13500</v>
      </c>
      <c r="M201" s="3">
        <f>L201*'Margin Calculation Parameters'!$B$1/100</f>
        <v>3375</v>
      </c>
      <c r="N201" s="3">
        <f>L201*'Margin Calculation Parameters'!$B$2/100</f>
        <v>675</v>
      </c>
      <c r="O201" s="3">
        <f>MAX(L201+M201+N201,'Margin Calculation Parameters'!$B$3)</f>
        <v>40000</v>
      </c>
    </row>
    <row r="202" spans="1:15" x14ac:dyDescent="0.25">
      <c r="A202" s="2">
        <f>'Margin Calls'!A202</f>
        <v>45183</v>
      </c>
      <c r="B202" s="3">
        <f>'Margin Calls'!B202</f>
        <v>0</v>
      </c>
      <c r="C202" s="3">
        <f>'Margin Calls'!C202</f>
        <v>0</v>
      </c>
      <c r="D202" s="3">
        <f t="shared" si="18"/>
        <v>0</v>
      </c>
      <c r="E202" s="3">
        <f t="shared" si="23"/>
        <v>0</v>
      </c>
      <c r="F202" s="3">
        <f t="shared" si="19"/>
        <v>0</v>
      </c>
      <c r="G202" s="3">
        <f>MAX($G$5,SQRT(SUM($F$5:F202)/COUNTA($F$5:F202)))</f>
        <v>1000</v>
      </c>
      <c r="H202" s="3">
        <f t="shared" si="20"/>
        <v>2575.83</v>
      </c>
      <c r="I202" s="3">
        <f>MAX($I$5,AVERAGE($D$5:D202))</f>
        <v>3000</v>
      </c>
      <c r="J202" s="6">
        <v>3</v>
      </c>
      <c r="K202" s="3">
        <f t="shared" si="21"/>
        <v>13461.468431660142</v>
      </c>
      <c r="L202" s="3">
        <f t="shared" si="22"/>
        <v>13500</v>
      </c>
      <c r="M202" s="3">
        <f>L202*'Margin Calculation Parameters'!$B$1/100</f>
        <v>3375</v>
      </c>
      <c r="N202" s="3">
        <f>L202*'Margin Calculation Parameters'!$B$2/100</f>
        <v>675</v>
      </c>
      <c r="O202" s="3">
        <f>MAX(L202+M202+N202,'Margin Calculation Parameters'!$B$3)</f>
        <v>40000</v>
      </c>
    </row>
    <row r="203" spans="1:15" x14ac:dyDescent="0.25">
      <c r="A203" s="2">
        <f>'Margin Calls'!A203</f>
        <v>45184</v>
      </c>
      <c r="B203" s="3">
        <f>'Margin Calls'!B203</f>
        <v>0</v>
      </c>
      <c r="C203" s="3">
        <f>'Margin Calls'!C203</f>
        <v>0</v>
      </c>
      <c r="D203" s="3">
        <f t="shared" si="18"/>
        <v>0</v>
      </c>
      <c r="E203" s="3">
        <f t="shared" si="23"/>
        <v>0</v>
      </c>
      <c r="F203" s="3">
        <f t="shared" si="19"/>
        <v>0</v>
      </c>
      <c r="G203" s="3">
        <f>MAX($G$5,SQRT(SUM($F$5:F203)/COUNTA($F$5:F203)))</f>
        <v>1000</v>
      </c>
      <c r="H203" s="3">
        <f t="shared" si="20"/>
        <v>2575.83</v>
      </c>
      <c r="I203" s="3">
        <f>MAX($I$5,AVERAGE($D$5:D203))</f>
        <v>3000</v>
      </c>
      <c r="J203" s="6">
        <v>3</v>
      </c>
      <c r="K203" s="3">
        <f t="shared" si="21"/>
        <v>13461.468431660142</v>
      </c>
      <c r="L203" s="3">
        <f t="shared" si="22"/>
        <v>13500</v>
      </c>
      <c r="M203" s="3">
        <f>L203*'Margin Calculation Parameters'!$B$1/100</f>
        <v>3375</v>
      </c>
      <c r="N203" s="3">
        <f>L203*'Margin Calculation Parameters'!$B$2/100</f>
        <v>675</v>
      </c>
      <c r="O203" s="3">
        <f>MAX(L203+M203+N203,'Margin Calculation Parameters'!$B$3)</f>
        <v>40000</v>
      </c>
    </row>
    <row r="204" spans="1:15" x14ac:dyDescent="0.25">
      <c r="A204" s="2">
        <f>'Margin Calls'!A204</f>
        <v>45185</v>
      </c>
      <c r="B204" s="3">
        <f>'Margin Calls'!B204</f>
        <v>0</v>
      </c>
      <c r="C204" s="3">
        <f>'Margin Calls'!C204</f>
        <v>0</v>
      </c>
      <c r="D204" s="3">
        <f t="shared" si="18"/>
        <v>0</v>
      </c>
      <c r="E204" s="3">
        <f t="shared" si="23"/>
        <v>0</v>
      </c>
      <c r="F204" s="3">
        <f t="shared" si="19"/>
        <v>0</v>
      </c>
      <c r="G204" s="3">
        <f>MAX($G$5,SQRT(SUM($F$5:F204)/COUNTA($F$5:F204)))</f>
        <v>1000</v>
      </c>
      <c r="H204" s="3">
        <f t="shared" si="20"/>
        <v>2575.83</v>
      </c>
      <c r="I204" s="3">
        <f>MAX($I$5,AVERAGE($D$5:D204))</f>
        <v>3000</v>
      </c>
      <c r="J204" s="6">
        <v>3</v>
      </c>
      <c r="K204" s="3">
        <f t="shared" si="21"/>
        <v>13461.468431660142</v>
      </c>
      <c r="L204" s="3">
        <f t="shared" si="22"/>
        <v>13500</v>
      </c>
      <c r="M204" s="3">
        <f>L204*'Margin Calculation Parameters'!$B$1/100</f>
        <v>3375</v>
      </c>
      <c r="N204" s="3">
        <f>L204*'Margin Calculation Parameters'!$B$2/100</f>
        <v>675</v>
      </c>
      <c r="O204" s="3">
        <f>MAX(L204+M204+N204,'Margin Calculation Parameters'!$B$3)</f>
        <v>40000</v>
      </c>
    </row>
    <row r="205" spans="1:15" x14ac:dyDescent="0.25">
      <c r="A205" s="2">
        <f>'Margin Calls'!A205</f>
        <v>45186</v>
      </c>
      <c r="B205" s="3">
        <f>'Margin Calls'!B205</f>
        <v>0</v>
      </c>
      <c r="C205" s="3">
        <f>'Margin Calls'!C205</f>
        <v>0</v>
      </c>
      <c r="D205" s="3">
        <f t="shared" si="18"/>
        <v>0</v>
      </c>
      <c r="E205" s="3">
        <f t="shared" si="23"/>
        <v>0</v>
      </c>
      <c r="F205" s="3">
        <f t="shared" si="19"/>
        <v>0</v>
      </c>
      <c r="G205" s="3">
        <f>MAX($G$5,SQRT(SUM($F$5:F205)/COUNTA($F$5:F205)))</f>
        <v>1000</v>
      </c>
      <c r="H205" s="3">
        <f t="shared" si="20"/>
        <v>2575.83</v>
      </c>
      <c r="I205" s="3">
        <f>MAX($I$5,AVERAGE($D$5:D205))</f>
        <v>3000</v>
      </c>
      <c r="J205" s="6">
        <v>3</v>
      </c>
      <c r="K205" s="3">
        <f t="shared" si="21"/>
        <v>13461.468431660142</v>
      </c>
      <c r="L205" s="3">
        <f t="shared" si="22"/>
        <v>13500</v>
      </c>
      <c r="M205" s="3">
        <f>L205*'Margin Calculation Parameters'!$B$1/100</f>
        <v>3375</v>
      </c>
      <c r="N205" s="3">
        <f>L205*'Margin Calculation Parameters'!$B$2/100</f>
        <v>675</v>
      </c>
      <c r="O205" s="3">
        <f>MAX(L205+M205+N205,'Margin Calculation Parameters'!$B$3)</f>
        <v>40000</v>
      </c>
    </row>
    <row r="206" spans="1:15" x14ac:dyDescent="0.25">
      <c r="A206" s="2">
        <f>'Margin Calls'!A206</f>
        <v>45187</v>
      </c>
      <c r="B206" s="3">
        <f>'Margin Calls'!B206</f>
        <v>0</v>
      </c>
      <c r="C206" s="3">
        <f>'Margin Calls'!C206</f>
        <v>0</v>
      </c>
      <c r="D206" s="3">
        <f t="shared" si="18"/>
        <v>0</v>
      </c>
      <c r="E206" s="3">
        <f t="shared" si="23"/>
        <v>0</v>
      </c>
      <c r="F206" s="3">
        <f t="shared" si="19"/>
        <v>0</v>
      </c>
      <c r="G206" s="3">
        <f>MAX($G$5,SQRT(SUM($F$5:F206)/COUNTA($F$5:F206)))</f>
        <v>1000</v>
      </c>
      <c r="H206" s="3">
        <f t="shared" si="20"/>
        <v>2575.83</v>
      </c>
      <c r="I206" s="3">
        <f>MAX($I$5,AVERAGE($D$5:D206))</f>
        <v>3000</v>
      </c>
      <c r="J206" s="6">
        <v>3</v>
      </c>
      <c r="K206" s="3">
        <f t="shared" si="21"/>
        <v>13461.468431660142</v>
      </c>
      <c r="L206" s="3">
        <f t="shared" si="22"/>
        <v>13500</v>
      </c>
      <c r="M206" s="3">
        <f>L206*'Margin Calculation Parameters'!$B$1/100</f>
        <v>3375</v>
      </c>
      <c r="N206" s="3">
        <f>L206*'Margin Calculation Parameters'!$B$2/100</f>
        <v>675</v>
      </c>
      <c r="O206" s="3">
        <f>MAX(L206+M206+N206,'Margin Calculation Parameters'!$B$3)</f>
        <v>40000</v>
      </c>
    </row>
    <row r="207" spans="1:15" x14ac:dyDescent="0.25">
      <c r="A207" s="2">
        <f>'Margin Calls'!A207</f>
        <v>45188</v>
      </c>
      <c r="B207" s="3">
        <f>'Margin Calls'!B207</f>
        <v>0</v>
      </c>
      <c r="C207" s="3">
        <f>'Margin Calls'!C207</f>
        <v>0</v>
      </c>
      <c r="D207" s="3">
        <f t="shared" si="18"/>
        <v>0</v>
      </c>
      <c r="E207" s="3">
        <f t="shared" si="23"/>
        <v>0</v>
      </c>
      <c r="F207" s="3">
        <f t="shared" si="19"/>
        <v>0</v>
      </c>
      <c r="G207" s="3">
        <f>MAX($G$5,SQRT(SUM($F$5:F207)/COUNTA($F$5:F207)))</f>
        <v>1000</v>
      </c>
      <c r="H207" s="3">
        <f t="shared" si="20"/>
        <v>2575.83</v>
      </c>
      <c r="I207" s="3">
        <f>MAX($I$5,AVERAGE($D$5:D207))</f>
        <v>3000</v>
      </c>
      <c r="J207" s="6">
        <v>3</v>
      </c>
      <c r="K207" s="3">
        <f t="shared" si="21"/>
        <v>13461.468431660142</v>
      </c>
      <c r="L207" s="3">
        <f t="shared" si="22"/>
        <v>13500</v>
      </c>
      <c r="M207" s="3">
        <f>L207*'Margin Calculation Parameters'!$B$1/100</f>
        <v>3375</v>
      </c>
      <c r="N207" s="3">
        <f>L207*'Margin Calculation Parameters'!$B$2/100</f>
        <v>675</v>
      </c>
      <c r="O207" s="3">
        <f>MAX(L207+M207+N207,'Margin Calculation Parameters'!$B$3)</f>
        <v>40000</v>
      </c>
    </row>
    <row r="208" spans="1:15" x14ac:dyDescent="0.25">
      <c r="A208" s="2">
        <f>'Margin Calls'!A208</f>
        <v>45189</v>
      </c>
      <c r="B208" s="3">
        <f>'Margin Calls'!B208</f>
        <v>0</v>
      </c>
      <c r="C208" s="3">
        <f>'Margin Calls'!C208</f>
        <v>0</v>
      </c>
      <c r="D208" s="3">
        <f t="shared" si="18"/>
        <v>0</v>
      </c>
      <c r="E208" s="3">
        <f t="shared" si="23"/>
        <v>0</v>
      </c>
      <c r="F208" s="3">
        <f t="shared" si="19"/>
        <v>0</v>
      </c>
      <c r="G208" s="3">
        <f>MAX($G$5,SQRT(SUM($F$5:F208)/COUNTA($F$5:F208)))</f>
        <v>1000</v>
      </c>
      <c r="H208" s="3">
        <f t="shared" si="20"/>
        <v>2575.83</v>
      </c>
      <c r="I208" s="3">
        <f>MAX($I$5,AVERAGE($D$5:D208))</f>
        <v>3000</v>
      </c>
      <c r="J208" s="6">
        <v>3</v>
      </c>
      <c r="K208" s="3">
        <f t="shared" si="21"/>
        <v>13461.468431660142</v>
      </c>
      <c r="L208" s="3">
        <f t="shared" si="22"/>
        <v>13500</v>
      </c>
      <c r="M208" s="3">
        <f>L208*'Margin Calculation Parameters'!$B$1/100</f>
        <v>3375</v>
      </c>
      <c r="N208" s="3">
        <f>L208*'Margin Calculation Parameters'!$B$2/100</f>
        <v>675</v>
      </c>
      <c r="O208" s="3">
        <f>MAX(L208+M208+N208,'Margin Calculation Parameters'!$B$3)</f>
        <v>40000</v>
      </c>
    </row>
    <row r="209" spans="1:15" x14ac:dyDescent="0.25">
      <c r="A209" s="2">
        <f>'Margin Calls'!A209</f>
        <v>45190</v>
      </c>
      <c r="B209" s="3">
        <f>'Margin Calls'!B209</f>
        <v>0</v>
      </c>
      <c r="C209" s="3">
        <f>'Margin Calls'!C209</f>
        <v>0</v>
      </c>
      <c r="D209" s="3">
        <f t="shared" si="18"/>
        <v>0</v>
      </c>
      <c r="E209" s="3">
        <f t="shared" si="23"/>
        <v>0</v>
      </c>
      <c r="F209" s="3">
        <f t="shared" si="19"/>
        <v>0</v>
      </c>
      <c r="G209" s="3">
        <f>MAX($G$5,SQRT(SUM($F$5:F209)/COUNTA($F$5:F209)))</f>
        <v>1000</v>
      </c>
      <c r="H209" s="3">
        <f t="shared" si="20"/>
        <v>2575.83</v>
      </c>
      <c r="I209" s="3">
        <f>MAX($I$5,AVERAGE($D$5:D209))</f>
        <v>3000</v>
      </c>
      <c r="J209" s="6">
        <v>3</v>
      </c>
      <c r="K209" s="3">
        <f t="shared" si="21"/>
        <v>13461.468431660142</v>
      </c>
      <c r="L209" s="3">
        <f t="shared" si="22"/>
        <v>13500</v>
      </c>
      <c r="M209" s="3">
        <f>L209*'Margin Calculation Parameters'!$B$1/100</f>
        <v>3375</v>
      </c>
      <c r="N209" s="3">
        <f>L209*'Margin Calculation Parameters'!$B$2/100</f>
        <v>675</v>
      </c>
      <c r="O209" s="3">
        <f>MAX(L209+M209+N209,'Margin Calculation Parameters'!$B$3)</f>
        <v>40000</v>
      </c>
    </row>
    <row r="210" spans="1:15" x14ac:dyDescent="0.25">
      <c r="A210" s="2">
        <f>'Margin Calls'!A210</f>
        <v>45191</v>
      </c>
      <c r="B210" s="3">
        <f>'Margin Calls'!B210</f>
        <v>0</v>
      </c>
      <c r="C210" s="3">
        <f>'Margin Calls'!C210</f>
        <v>0</v>
      </c>
      <c r="D210" s="3">
        <f t="shared" si="18"/>
        <v>0</v>
      </c>
      <c r="E210" s="3">
        <f t="shared" si="23"/>
        <v>0</v>
      </c>
      <c r="F210" s="3">
        <f t="shared" si="19"/>
        <v>0</v>
      </c>
      <c r="G210" s="3">
        <f>MAX($G$5,SQRT(SUM($F$5:F210)/COUNTA($F$5:F210)))</f>
        <v>1000</v>
      </c>
      <c r="H210" s="3">
        <f t="shared" si="20"/>
        <v>2575.83</v>
      </c>
      <c r="I210" s="3">
        <f>MAX($I$5,AVERAGE($D$5:D210))</f>
        <v>3000</v>
      </c>
      <c r="J210" s="6">
        <v>3</v>
      </c>
      <c r="K210" s="3">
        <f t="shared" si="21"/>
        <v>13461.468431660142</v>
      </c>
      <c r="L210" s="3">
        <f t="shared" si="22"/>
        <v>13500</v>
      </c>
      <c r="M210" s="3">
        <f>L210*'Margin Calculation Parameters'!$B$1/100</f>
        <v>3375</v>
      </c>
      <c r="N210" s="3">
        <f>L210*'Margin Calculation Parameters'!$B$2/100</f>
        <v>675</v>
      </c>
      <c r="O210" s="3">
        <f>MAX(L210+M210+N210,'Margin Calculation Parameters'!$B$3)</f>
        <v>40000</v>
      </c>
    </row>
    <row r="211" spans="1:15" x14ac:dyDescent="0.25">
      <c r="A211" s="2">
        <f>'Margin Calls'!A211</f>
        <v>45192</v>
      </c>
      <c r="B211" s="3">
        <f>'Margin Calls'!B211</f>
        <v>0</v>
      </c>
      <c r="C211" s="3">
        <f>'Margin Calls'!C211</f>
        <v>0</v>
      </c>
      <c r="D211" s="3">
        <f t="shared" si="18"/>
        <v>0</v>
      </c>
      <c r="E211" s="3">
        <f t="shared" si="23"/>
        <v>0</v>
      </c>
      <c r="F211" s="3">
        <f t="shared" si="19"/>
        <v>0</v>
      </c>
      <c r="G211" s="3">
        <f>MAX($G$5,SQRT(SUM($F$5:F211)/COUNTA($F$5:F211)))</f>
        <v>1000</v>
      </c>
      <c r="H211" s="3">
        <f t="shared" si="20"/>
        <v>2575.83</v>
      </c>
      <c r="I211" s="3">
        <f>MAX($I$5,AVERAGE($D$5:D211))</f>
        <v>3000</v>
      </c>
      <c r="J211" s="6">
        <v>3</v>
      </c>
      <c r="K211" s="3">
        <f t="shared" si="21"/>
        <v>13461.468431660142</v>
      </c>
      <c r="L211" s="3">
        <f t="shared" si="22"/>
        <v>13500</v>
      </c>
      <c r="M211" s="3">
        <f>L211*'Margin Calculation Parameters'!$B$1/100</f>
        <v>3375</v>
      </c>
      <c r="N211" s="3">
        <f>L211*'Margin Calculation Parameters'!$B$2/100</f>
        <v>675</v>
      </c>
      <c r="O211" s="3">
        <f>MAX(L211+M211+N211,'Margin Calculation Parameters'!$B$3)</f>
        <v>40000</v>
      </c>
    </row>
    <row r="212" spans="1:15" x14ac:dyDescent="0.25">
      <c r="A212" s="2">
        <f>'Margin Calls'!A212</f>
        <v>45193</v>
      </c>
      <c r="B212" s="3">
        <f>'Margin Calls'!B212</f>
        <v>0</v>
      </c>
      <c r="C212" s="3">
        <f>'Margin Calls'!C212</f>
        <v>0</v>
      </c>
      <c r="D212" s="3">
        <f t="shared" si="18"/>
        <v>0</v>
      </c>
      <c r="E212" s="3">
        <f t="shared" si="23"/>
        <v>0</v>
      </c>
      <c r="F212" s="3">
        <f t="shared" si="19"/>
        <v>0</v>
      </c>
      <c r="G212" s="3">
        <f>MAX($G$5,SQRT(SUM($F$5:F212)/COUNTA($F$5:F212)))</f>
        <v>1000</v>
      </c>
      <c r="H212" s="3">
        <f t="shared" si="20"/>
        <v>2575.83</v>
      </c>
      <c r="I212" s="3">
        <f>MAX($I$5,AVERAGE($D$5:D212))</f>
        <v>3000</v>
      </c>
      <c r="J212" s="6">
        <v>3</v>
      </c>
      <c r="K212" s="3">
        <f t="shared" si="21"/>
        <v>13461.468431660142</v>
      </c>
      <c r="L212" s="3">
        <f t="shared" si="22"/>
        <v>13500</v>
      </c>
      <c r="M212" s="3">
        <f>L212*'Margin Calculation Parameters'!$B$1/100</f>
        <v>3375</v>
      </c>
      <c r="N212" s="3">
        <f>L212*'Margin Calculation Parameters'!$B$2/100</f>
        <v>675</v>
      </c>
      <c r="O212" s="3">
        <f>MAX(L212+M212+N212,'Margin Calculation Parameters'!$B$3)</f>
        <v>40000</v>
      </c>
    </row>
    <row r="213" spans="1:15" x14ac:dyDescent="0.25">
      <c r="A213" s="2">
        <f>'Margin Calls'!A213</f>
        <v>45194</v>
      </c>
      <c r="B213" s="3">
        <f>'Margin Calls'!B213</f>
        <v>0</v>
      </c>
      <c r="C213" s="3">
        <f>'Margin Calls'!C213</f>
        <v>0</v>
      </c>
      <c r="D213" s="3">
        <f t="shared" si="18"/>
        <v>0</v>
      </c>
      <c r="E213" s="3">
        <f t="shared" si="23"/>
        <v>0</v>
      </c>
      <c r="F213" s="3">
        <f t="shared" si="19"/>
        <v>0</v>
      </c>
      <c r="G213" s="3">
        <f>MAX($G$5,SQRT(SUM($F$5:F213)/COUNTA($F$5:F213)))</f>
        <v>1000</v>
      </c>
      <c r="H213" s="3">
        <f t="shared" si="20"/>
        <v>2575.83</v>
      </c>
      <c r="I213" s="3">
        <f>MAX($I$5,AVERAGE($D$5:D213))</f>
        <v>3000</v>
      </c>
      <c r="J213" s="6">
        <v>3</v>
      </c>
      <c r="K213" s="3">
        <f t="shared" si="21"/>
        <v>13461.468431660142</v>
      </c>
      <c r="L213" s="3">
        <f t="shared" si="22"/>
        <v>13500</v>
      </c>
      <c r="M213" s="3">
        <f>L213*'Margin Calculation Parameters'!$B$1/100</f>
        <v>3375</v>
      </c>
      <c r="N213" s="3">
        <f>L213*'Margin Calculation Parameters'!$B$2/100</f>
        <v>675</v>
      </c>
      <c r="O213" s="3">
        <f>MAX(L213+M213+N213,'Margin Calculation Parameters'!$B$3)</f>
        <v>40000</v>
      </c>
    </row>
    <row r="214" spans="1:15" x14ac:dyDescent="0.25">
      <c r="A214" s="2">
        <f>'Margin Calls'!A214</f>
        <v>45195</v>
      </c>
      <c r="B214" s="3">
        <f>'Margin Calls'!B214</f>
        <v>0</v>
      </c>
      <c r="C214" s="3">
        <f>'Margin Calls'!C214</f>
        <v>0</v>
      </c>
      <c r="D214" s="3">
        <f t="shared" si="18"/>
        <v>0</v>
      </c>
      <c r="E214" s="3">
        <f t="shared" si="23"/>
        <v>0</v>
      </c>
      <c r="F214" s="3">
        <f t="shared" si="19"/>
        <v>0</v>
      </c>
      <c r="G214" s="3">
        <f>MAX($G$5,SQRT(SUM($F$5:F214)/COUNTA($F$5:F214)))</f>
        <v>1000</v>
      </c>
      <c r="H214" s="3">
        <f t="shared" si="20"/>
        <v>2575.83</v>
      </c>
      <c r="I214" s="3">
        <f>MAX($I$5,AVERAGE($D$5:D214))</f>
        <v>3000</v>
      </c>
      <c r="J214" s="6">
        <v>3</v>
      </c>
      <c r="K214" s="3">
        <f t="shared" si="21"/>
        <v>13461.468431660142</v>
      </c>
      <c r="L214" s="3">
        <f t="shared" si="22"/>
        <v>13500</v>
      </c>
      <c r="M214" s="3">
        <f>L214*'Margin Calculation Parameters'!$B$1/100</f>
        <v>3375</v>
      </c>
      <c r="N214" s="3">
        <f>L214*'Margin Calculation Parameters'!$B$2/100</f>
        <v>675</v>
      </c>
      <c r="O214" s="3">
        <f>MAX(L214+M214+N214,'Margin Calculation Parameters'!$B$3)</f>
        <v>40000</v>
      </c>
    </row>
    <row r="215" spans="1:15" x14ac:dyDescent="0.25">
      <c r="A215" s="2">
        <f>'Margin Calls'!A215</f>
        <v>45196</v>
      </c>
      <c r="B215" s="3">
        <f>'Margin Calls'!B215</f>
        <v>0</v>
      </c>
      <c r="C215" s="3">
        <f>'Margin Calls'!C215</f>
        <v>0</v>
      </c>
      <c r="D215" s="3">
        <f t="shared" si="18"/>
        <v>0</v>
      </c>
      <c r="E215" s="3">
        <f t="shared" si="23"/>
        <v>0</v>
      </c>
      <c r="F215" s="3">
        <f t="shared" si="19"/>
        <v>0</v>
      </c>
      <c r="G215" s="3">
        <f>MAX($G$5,SQRT(SUM($F$5:F215)/COUNTA($F$5:F215)))</f>
        <v>1000</v>
      </c>
      <c r="H215" s="3">
        <f t="shared" si="20"/>
        <v>2575.83</v>
      </c>
      <c r="I215" s="3">
        <f>MAX($I$5,AVERAGE($D$5:D215))</f>
        <v>3000</v>
      </c>
      <c r="J215" s="6">
        <v>3</v>
      </c>
      <c r="K215" s="3">
        <f t="shared" si="21"/>
        <v>13461.468431660142</v>
      </c>
      <c r="L215" s="3">
        <f t="shared" si="22"/>
        <v>13500</v>
      </c>
      <c r="M215" s="3">
        <f>L215*'Margin Calculation Parameters'!$B$1/100</f>
        <v>3375</v>
      </c>
      <c r="N215" s="3">
        <f>L215*'Margin Calculation Parameters'!$B$2/100</f>
        <v>675</v>
      </c>
      <c r="O215" s="3">
        <f>MAX(L215+M215+N215,'Margin Calculation Parameters'!$B$3)</f>
        <v>40000</v>
      </c>
    </row>
    <row r="216" spans="1:15" x14ac:dyDescent="0.25">
      <c r="A216" s="2">
        <f>'Margin Calls'!A216</f>
        <v>45197</v>
      </c>
      <c r="B216" s="3">
        <f>'Margin Calls'!B216</f>
        <v>0</v>
      </c>
      <c r="C216" s="3">
        <f>'Margin Calls'!C216</f>
        <v>0</v>
      </c>
      <c r="D216" s="3">
        <f t="shared" si="18"/>
        <v>0</v>
      </c>
      <c r="E216" s="3">
        <f t="shared" si="23"/>
        <v>0</v>
      </c>
      <c r="F216" s="3">
        <f t="shared" si="19"/>
        <v>0</v>
      </c>
      <c r="G216" s="3">
        <f>MAX($G$5,SQRT(SUM($F$5:F216)/COUNTA($F$5:F216)))</f>
        <v>1000</v>
      </c>
      <c r="H216" s="3">
        <f t="shared" si="20"/>
        <v>2575.83</v>
      </c>
      <c r="I216" s="3">
        <f>MAX($I$5,AVERAGE($D$5:D216))</f>
        <v>3000</v>
      </c>
      <c r="J216" s="6">
        <v>3</v>
      </c>
      <c r="K216" s="3">
        <f t="shared" si="21"/>
        <v>13461.468431660142</v>
      </c>
      <c r="L216" s="3">
        <f t="shared" si="22"/>
        <v>13500</v>
      </c>
      <c r="M216" s="3">
        <f>L216*'Margin Calculation Parameters'!$B$1/100</f>
        <v>3375</v>
      </c>
      <c r="N216" s="3">
        <f>L216*'Margin Calculation Parameters'!$B$2/100</f>
        <v>675</v>
      </c>
      <c r="O216" s="3">
        <f>MAX(L216+M216+N216,'Margin Calculation Parameters'!$B$3)</f>
        <v>40000</v>
      </c>
    </row>
    <row r="217" spans="1:15" x14ac:dyDescent="0.25">
      <c r="A217" s="2">
        <f>'Margin Calls'!A217</f>
        <v>45198</v>
      </c>
      <c r="B217" s="3">
        <f>'Margin Calls'!B217</f>
        <v>0</v>
      </c>
      <c r="C217" s="3">
        <f>'Margin Calls'!C217</f>
        <v>0</v>
      </c>
      <c r="D217" s="3">
        <f t="shared" si="18"/>
        <v>0</v>
      </c>
      <c r="E217" s="3">
        <f t="shared" si="23"/>
        <v>0</v>
      </c>
      <c r="F217" s="3">
        <f t="shared" si="19"/>
        <v>0</v>
      </c>
      <c r="G217" s="3">
        <f>MAX($G$5,SQRT(SUM($F$5:F217)/COUNTA($F$5:F217)))</f>
        <v>1000</v>
      </c>
      <c r="H217" s="3">
        <f t="shared" si="20"/>
        <v>2575.83</v>
      </c>
      <c r="I217" s="3">
        <f>MAX($I$5,AVERAGE($D$5:D217))</f>
        <v>3000</v>
      </c>
      <c r="J217" s="6">
        <v>3</v>
      </c>
      <c r="K217" s="3">
        <f t="shared" si="21"/>
        <v>13461.468431660142</v>
      </c>
      <c r="L217" s="3">
        <f t="shared" si="22"/>
        <v>13500</v>
      </c>
      <c r="M217" s="3">
        <f>L217*'Margin Calculation Parameters'!$B$1/100</f>
        <v>3375</v>
      </c>
      <c r="N217" s="3">
        <f>L217*'Margin Calculation Parameters'!$B$2/100</f>
        <v>675</v>
      </c>
      <c r="O217" s="3">
        <f>MAX(L217+M217+N217,'Margin Calculation Parameters'!$B$3)</f>
        <v>40000</v>
      </c>
    </row>
    <row r="218" spans="1:15" x14ac:dyDescent="0.25">
      <c r="A218" s="2">
        <f>'Margin Calls'!A218</f>
        <v>45199</v>
      </c>
      <c r="B218" s="3">
        <f>'Margin Calls'!B218</f>
        <v>0</v>
      </c>
      <c r="C218" s="3">
        <f>'Margin Calls'!C218</f>
        <v>0</v>
      </c>
      <c r="D218" s="3">
        <f t="shared" si="18"/>
        <v>0</v>
      </c>
      <c r="E218" s="3">
        <f t="shared" si="23"/>
        <v>0</v>
      </c>
      <c r="F218" s="3">
        <f t="shared" si="19"/>
        <v>0</v>
      </c>
      <c r="G218" s="3">
        <f>MAX($G$5,SQRT(SUM($F$5:F218)/COUNTA($F$5:F218)))</f>
        <v>1000</v>
      </c>
      <c r="H218" s="3">
        <f t="shared" si="20"/>
        <v>2575.83</v>
      </c>
      <c r="I218" s="3">
        <f>MAX($I$5,AVERAGE($D$5:D218))</f>
        <v>3000</v>
      </c>
      <c r="J218" s="6">
        <v>3</v>
      </c>
      <c r="K218" s="3">
        <f t="shared" si="21"/>
        <v>13461.468431660142</v>
      </c>
      <c r="L218" s="3">
        <f t="shared" si="22"/>
        <v>13500</v>
      </c>
      <c r="M218" s="3">
        <f>L218*'Margin Calculation Parameters'!$B$1/100</f>
        <v>3375</v>
      </c>
      <c r="N218" s="3">
        <f>L218*'Margin Calculation Parameters'!$B$2/100</f>
        <v>675</v>
      </c>
      <c r="O218" s="3">
        <f>MAX(L218+M218+N218,'Margin Calculation Parameters'!$B$3)</f>
        <v>40000</v>
      </c>
    </row>
    <row r="219" spans="1:15" x14ac:dyDescent="0.25">
      <c r="A219" s="2">
        <f>'Margin Calls'!A219</f>
        <v>45200</v>
      </c>
      <c r="B219" s="3">
        <f>'Margin Calls'!B219</f>
        <v>0</v>
      </c>
      <c r="C219" s="3">
        <f>'Margin Calls'!C219</f>
        <v>0</v>
      </c>
      <c r="D219" s="3">
        <f t="shared" si="18"/>
        <v>0</v>
      </c>
      <c r="E219" s="3">
        <f t="shared" si="23"/>
        <v>0</v>
      </c>
      <c r="F219" s="3">
        <f t="shared" si="19"/>
        <v>0</v>
      </c>
      <c r="G219" s="3">
        <f>MAX($G$5,SQRT(SUM($F$5:F219)/COUNTA($F$5:F219)))</f>
        <v>1000</v>
      </c>
      <c r="H219" s="3">
        <f t="shared" si="20"/>
        <v>2575.83</v>
      </c>
      <c r="I219" s="3">
        <f>MAX($I$5,AVERAGE($D$5:D219))</f>
        <v>3000</v>
      </c>
      <c r="J219" s="6">
        <v>3</v>
      </c>
      <c r="K219" s="3">
        <f t="shared" si="21"/>
        <v>13461.468431660142</v>
      </c>
      <c r="L219" s="3">
        <f t="shared" si="22"/>
        <v>13500</v>
      </c>
      <c r="M219" s="3">
        <f>L219*'Margin Calculation Parameters'!$B$1/100</f>
        <v>3375</v>
      </c>
      <c r="N219" s="3">
        <f>L219*'Margin Calculation Parameters'!$B$2/100</f>
        <v>675</v>
      </c>
      <c r="O219" s="3">
        <f>MAX(L219+M219+N219,'Margin Calculation Parameters'!$B$3)</f>
        <v>40000</v>
      </c>
    </row>
    <row r="220" spans="1:15" x14ac:dyDescent="0.25">
      <c r="A220" s="2">
        <f>'Margin Calls'!A220</f>
        <v>45201</v>
      </c>
      <c r="B220" s="3">
        <f>'Margin Calls'!B220</f>
        <v>0</v>
      </c>
      <c r="C220" s="3">
        <f>'Margin Calls'!C220</f>
        <v>0</v>
      </c>
      <c r="D220" s="3">
        <f t="shared" si="18"/>
        <v>0</v>
      </c>
      <c r="E220" s="3">
        <f t="shared" si="23"/>
        <v>0</v>
      </c>
      <c r="F220" s="3">
        <f t="shared" si="19"/>
        <v>0</v>
      </c>
      <c r="G220" s="3">
        <f>MAX($G$5,SQRT(SUM($F$5:F220)/COUNTA($F$5:F220)))</f>
        <v>1000</v>
      </c>
      <c r="H220" s="3">
        <f t="shared" si="20"/>
        <v>2575.83</v>
      </c>
      <c r="I220" s="3">
        <f>MAX($I$5,AVERAGE($D$5:D220))</f>
        <v>3000</v>
      </c>
      <c r="J220" s="6">
        <v>3</v>
      </c>
      <c r="K220" s="3">
        <f t="shared" si="21"/>
        <v>13461.468431660142</v>
      </c>
      <c r="L220" s="3">
        <f t="shared" si="22"/>
        <v>13500</v>
      </c>
      <c r="M220" s="3">
        <f>L220*'Margin Calculation Parameters'!$B$1/100</f>
        <v>3375</v>
      </c>
      <c r="N220" s="3">
        <f>L220*'Margin Calculation Parameters'!$B$2/100</f>
        <v>675</v>
      </c>
      <c r="O220" s="3">
        <f>MAX(L220+M220+N220,'Margin Calculation Parameters'!$B$3)</f>
        <v>40000</v>
      </c>
    </row>
    <row r="221" spans="1:15" x14ac:dyDescent="0.25">
      <c r="A221" s="2">
        <f>'Margin Calls'!A221</f>
        <v>45202</v>
      </c>
      <c r="B221" s="3">
        <f>'Margin Calls'!B221</f>
        <v>0</v>
      </c>
      <c r="C221" s="3">
        <f>'Margin Calls'!C221</f>
        <v>0</v>
      </c>
      <c r="D221" s="3">
        <f t="shared" si="18"/>
        <v>0</v>
      </c>
      <c r="E221" s="3">
        <f t="shared" si="23"/>
        <v>0</v>
      </c>
      <c r="F221" s="3">
        <f t="shared" si="19"/>
        <v>0</v>
      </c>
      <c r="G221" s="3">
        <f>MAX($G$5,SQRT(SUM($F$5:F221)/COUNTA($F$5:F221)))</f>
        <v>1000</v>
      </c>
      <c r="H221" s="3">
        <f t="shared" si="20"/>
        <v>2575.83</v>
      </c>
      <c r="I221" s="3">
        <f>MAX($I$5,AVERAGE($D$5:D221))</f>
        <v>3000</v>
      </c>
      <c r="J221" s="6">
        <v>3</v>
      </c>
      <c r="K221" s="3">
        <f t="shared" si="21"/>
        <v>13461.468431660142</v>
      </c>
      <c r="L221" s="3">
        <f t="shared" si="22"/>
        <v>13500</v>
      </c>
      <c r="M221" s="3">
        <f>L221*'Margin Calculation Parameters'!$B$1/100</f>
        <v>3375</v>
      </c>
      <c r="N221" s="3">
        <f>L221*'Margin Calculation Parameters'!$B$2/100</f>
        <v>675</v>
      </c>
      <c r="O221" s="3">
        <f>MAX(L221+M221+N221,'Margin Calculation Parameters'!$B$3)</f>
        <v>40000</v>
      </c>
    </row>
    <row r="222" spans="1:15" x14ac:dyDescent="0.25">
      <c r="A222" s="2">
        <f>'Margin Calls'!A222</f>
        <v>45203</v>
      </c>
      <c r="B222" s="3">
        <f>'Margin Calls'!B222</f>
        <v>0</v>
      </c>
      <c r="C222" s="3">
        <f>'Margin Calls'!C222</f>
        <v>0</v>
      </c>
      <c r="D222" s="3">
        <f t="shared" si="18"/>
        <v>0</v>
      </c>
      <c r="E222" s="3">
        <f t="shared" si="23"/>
        <v>0</v>
      </c>
      <c r="F222" s="3">
        <f t="shared" si="19"/>
        <v>0</v>
      </c>
      <c r="G222" s="3">
        <f>MAX($G$5,SQRT(SUM($F$5:F222)/COUNTA($F$5:F222)))</f>
        <v>1000</v>
      </c>
      <c r="H222" s="3">
        <f t="shared" si="20"/>
        <v>2575.83</v>
      </c>
      <c r="I222" s="3">
        <f>MAX($I$5,AVERAGE($D$5:D222))</f>
        <v>3000</v>
      </c>
      <c r="J222" s="6">
        <v>3</v>
      </c>
      <c r="K222" s="3">
        <f t="shared" si="21"/>
        <v>13461.468431660142</v>
      </c>
      <c r="L222" s="3">
        <f t="shared" si="22"/>
        <v>13500</v>
      </c>
      <c r="M222" s="3">
        <f>L222*'Margin Calculation Parameters'!$B$1/100</f>
        <v>3375</v>
      </c>
      <c r="N222" s="3">
        <f>L222*'Margin Calculation Parameters'!$B$2/100</f>
        <v>675</v>
      </c>
      <c r="O222" s="3">
        <f>MAX(L222+M222+N222,'Margin Calculation Parameters'!$B$3)</f>
        <v>40000</v>
      </c>
    </row>
    <row r="223" spans="1:15" x14ac:dyDescent="0.25">
      <c r="A223" s="2">
        <f>'Margin Calls'!A223</f>
        <v>45204</v>
      </c>
      <c r="B223" s="3">
        <f>'Margin Calls'!B223</f>
        <v>0</v>
      </c>
      <c r="C223" s="3">
        <f>'Margin Calls'!C223</f>
        <v>0</v>
      </c>
      <c r="D223" s="3">
        <f t="shared" si="18"/>
        <v>0</v>
      </c>
      <c r="E223" s="3">
        <f t="shared" si="23"/>
        <v>0</v>
      </c>
      <c r="F223" s="3">
        <f t="shared" si="19"/>
        <v>0</v>
      </c>
      <c r="G223" s="3">
        <f>MAX($G$5,SQRT(SUM($F$5:F223)/COUNTA($F$5:F223)))</f>
        <v>1000</v>
      </c>
      <c r="H223" s="3">
        <f t="shared" si="20"/>
        <v>2575.83</v>
      </c>
      <c r="I223" s="3">
        <f>MAX($I$5,AVERAGE($D$5:D223))</f>
        <v>3000</v>
      </c>
      <c r="J223" s="6">
        <v>3</v>
      </c>
      <c r="K223" s="3">
        <f t="shared" si="21"/>
        <v>13461.468431660142</v>
      </c>
      <c r="L223" s="3">
        <f t="shared" si="22"/>
        <v>13500</v>
      </c>
      <c r="M223" s="3">
        <f>L223*'Margin Calculation Parameters'!$B$1/100</f>
        <v>3375</v>
      </c>
      <c r="N223" s="3">
        <f>L223*'Margin Calculation Parameters'!$B$2/100</f>
        <v>675</v>
      </c>
      <c r="O223" s="3">
        <f>MAX(L223+M223+N223,'Margin Calculation Parameters'!$B$3)</f>
        <v>40000</v>
      </c>
    </row>
    <row r="224" spans="1:15" x14ac:dyDescent="0.25">
      <c r="A224" s="2">
        <f>'Margin Calls'!A224</f>
        <v>45205</v>
      </c>
      <c r="B224" s="3">
        <f>'Margin Calls'!B224</f>
        <v>0</v>
      </c>
      <c r="C224" s="3">
        <f>'Margin Calls'!C224</f>
        <v>0</v>
      </c>
      <c r="D224" s="3">
        <f t="shared" si="18"/>
        <v>0</v>
      </c>
      <c r="E224" s="3">
        <f t="shared" si="23"/>
        <v>0</v>
      </c>
      <c r="F224" s="3">
        <f t="shared" si="19"/>
        <v>0</v>
      </c>
      <c r="G224" s="3">
        <f>MAX($G$5,SQRT(SUM($F$5:F224)/COUNTA($F$5:F224)))</f>
        <v>1000</v>
      </c>
      <c r="H224" s="3">
        <f t="shared" si="20"/>
        <v>2575.83</v>
      </c>
      <c r="I224" s="3">
        <f>MAX($I$5,AVERAGE($D$5:D224))</f>
        <v>3000</v>
      </c>
      <c r="J224" s="6">
        <v>3</v>
      </c>
      <c r="K224" s="3">
        <f t="shared" si="21"/>
        <v>13461.468431660142</v>
      </c>
      <c r="L224" s="3">
        <f t="shared" si="22"/>
        <v>13500</v>
      </c>
      <c r="M224" s="3">
        <f>L224*'Margin Calculation Parameters'!$B$1/100</f>
        <v>3375</v>
      </c>
      <c r="N224" s="3">
        <f>L224*'Margin Calculation Parameters'!$B$2/100</f>
        <v>675</v>
      </c>
      <c r="O224" s="3">
        <f>MAX(L224+M224+N224,'Margin Calculation Parameters'!$B$3)</f>
        <v>40000</v>
      </c>
    </row>
    <row r="225" spans="1:15" x14ac:dyDescent="0.25">
      <c r="A225" s="2">
        <f>'Margin Calls'!A225</f>
        <v>45206</v>
      </c>
      <c r="B225" s="3">
        <f>'Margin Calls'!B225</f>
        <v>0</v>
      </c>
      <c r="C225" s="3">
        <f>'Margin Calls'!C225</f>
        <v>0</v>
      </c>
      <c r="D225" s="3">
        <f t="shared" si="18"/>
        <v>0</v>
      </c>
      <c r="E225" s="3">
        <f t="shared" si="23"/>
        <v>0</v>
      </c>
      <c r="F225" s="3">
        <f t="shared" si="19"/>
        <v>0</v>
      </c>
      <c r="G225" s="3">
        <f>MAX($G$5,SQRT(SUM($F$5:F225)/COUNTA($F$5:F225)))</f>
        <v>1000</v>
      </c>
      <c r="H225" s="3">
        <f t="shared" si="20"/>
        <v>2575.83</v>
      </c>
      <c r="I225" s="3">
        <f>MAX($I$5,AVERAGE($D$5:D225))</f>
        <v>3000</v>
      </c>
      <c r="J225" s="6">
        <v>3</v>
      </c>
      <c r="K225" s="3">
        <f t="shared" si="21"/>
        <v>13461.468431660142</v>
      </c>
      <c r="L225" s="3">
        <f t="shared" si="22"/>
        <v>13500</v>
      </c>
      <c r="M225" s="3">
        <f>L225*'Margin Calculation Parameters'!$B$1/100</f>
        <v>3375</v>
      </c>
      <c r="N225" s="3">
        <f>L225*'Margin Calculation Parameters'!$B$2/100</f>
        <v>675</v>
      </c>
      <c r="O225" s="3">
        <f>MAX(L225+M225+N225,'Margin Calculation Parameters'!$B$3)</f>
        <v>40000</v>
      </c>
    </row>
    <row r="226" spans="1:15" x14ac:dyDescent="0.25">
      <c r="A226" s="2">
        <f>'Margin Calls'!A226</f>
        <v>45207</v>
      </c>
      <c r="B226" s="3">
        <f>'Margin Calls'!B226</f>
        <v>0</v>
      </c>
      <c r="C226" s="3">
        <f>'Margin Calls'!C226</f>
        <v>0</v>
      </c>
      <c r="D226" s="3">
        <f t="shared" si="18"/>
        <v>0</v>
      </c>
      <c r="E226" s="3">
        <f t="shared" si="23"/>
        <v>0</v>
      </c>
      <c r="F226" s="3">
        <f t="shared" si="19"/>
        <v>0</v>
      </c>
      <c r="G226" s="3">
        <f>MAX($G$5,SQRT(SUM($F$5:F226)/COUNTA($F$5:F226)))</f>
        <v>1000</v>
      </c>
      <c r="H226" s="3">
        <f t="shared" si="20"/>
        <v>2575.83</v>
      </c>
      <c r="I226" s="3">
        <f>MAX($I$5,AVERAGE($D$5:D226))</f>
        <v>3000</v>
      </c>
      <c r="J226" s="6">
        <v>3</v>
      </c>
      <c r="K226" s="3">
        <f t="shared" si="21"/>
        <v>13461.468431660142</v>
      </c>
      <c r="L226" s="3">
        <f t="shared" si="22"/>
        <v>13500</v>
      </c>
      <c r="M226" s="3">
        <f>L226*'Margin Calculation Parameters'!$B$1/100</f>
        <v>3375</v>
      </c>
      <c r="N226" s="3">
        <f>L226*'Margin Calculation Parameters'!$B$2/100</f>
        <v>675</v>
      </c>
      <c r="O226" s="3">
        <f>MAX(L226+M226+N226,'Margin Calculation Parameters'!$B$3)</f>
        <v>40000</v>
      </c>
    </row>
    <row r="227" spans="1:15" x14ac:dyDescent="0.25">
      <c r="A227" s="2">
        <f>'Margin Calls'!A227</f>
        <v>45208</v>
      </c>
      <c r="B227" s="3">
        <f>'Margin Calls'!B227</f>
        <v>0</v>
      </c>
      <c r="C227" s="3">
        <f>'Margin Calls'!C227</f>
        <v>0</v>
      </c>
      <c r="D227" s="3">
        <f t="shared" si="18"/>
        <v>0</v>
      </c>
      <c r="E227" s="3">
        <f t="shared" si="23"/>
        <v>0</v>
      </c>
      <c r="F227" s="3">
        <f t="shared" si="19"/>
        <v>0</v>
      </c>
      <c r="G227" s="3">
        <f>MAX($G$5,SQRT(SUM($F$5:F227)/COUNTA($F$5:F227)))</f>
        <v>1000</v>
      </c>
      <c r="H227" s="3">
        <f t="shared" si="20"/>
        <v>2575.83</v>
      </c>
      <c r="I227" s="3">
        <f>MAX($I$5,AVERAGE($D$5:D227))</f>
        <v>3000</v>
      </c>
      <c r="J227" s="6">
        <v>3</v>
      </c>
      <c r="K227" s="3">
        <f t="shared" si="21"/>
        <v>13461.468431660142</v>
      </c>
      <c r="L227" s="3">
        <f t="shared" si="22"/>
        <v>13500</v>
      </c>
      <c r="M227" s="3">
        <f>L227*'Margin Calculation Parameters'!$B$1/100</f>
        <v>3375</v>
      </c>
      <c r="N227" s="3">
        <f>L227*'Margin Calculation Parameters'!$B$2/100</f>
        <v>675</v>
      </c>
      <c r="O227" s="3">
        <f>MAX(L227+M227+N227,'Margin Calculation Parameters'!$B$3)</f>
        <v>40000</v>
      </c>
    </row>
    <row r="228" spans="1:15" x14ac:dyDescent="0.25">
      <c r="A228" s="2">
        <f>'Margin Calls'!A228</f>
        <v>45209</v>
      </c>
      <c r="B228" s="3">
        <f>'Margin Calls'!B228</f>
        <v>0</v>
      </c>
      <c r="C228" s="3">
        <f>'Margin Calls'!C228</f>
        <v>0</v>
      </c>
      <c r="D228" s="3">
        <f t="shared" si="18"/>
        <v>0</v>
      </c>
      <c r="E228" s="3">
        <f t="shared" si="23"/>
        <v>0</v>
      </c>
      <c r="F228" s="3">
        <f t="shared" si="19"/>
        <v>0</v>
      </c>
      <c r="G228" s="3">
        <f>MAX($G$5,SQRT(SUM($F$5:F228)/COUNTA($F$5:F228)))</f>
        <v>1000</v>
      </c>
      <c r="H228" s="3">
        <f t="shared" si="20"/>
        <v>2575.83</v>
      </c>
      <c r="I228" s="3">
        <f>MAX($I$5,AVERAGE($D$5:D228))</f>
        <v>3000</v>
      </c>
      <c r="J228" s="6">
        <v>3</v>
      </c>
      <c r="K228" s="3">
        <f t="shared" si="21"/>
        <v>13461.468431660142</v>
      </c>
      <c r="L228" s="3">
        <f t="shared" si="22"/>
        <v>13500</v>
      </c>
      <c r="M228" s="3">
        <f>L228*'Margin Calculation Parameters'!$B$1/100</f>
        <v>3375</v>
      </c>
      <c r="N228" s="3">
        <f>L228*'Margin Calculation Parameters'!$B$2/100</f>
        <v>675</v>
      </c>
      <c r="O228" s="3">
        <f>MAX(L228+M228+N228,'Margin Calculation Parameters'!$B$3)</f>
        <v>40000</v>
      </c>
    </row>
    <row r="229" spans="1:15" x14ac:dyDescent="0.25">
      <c r="A229" s="2">
        <f>'Margin Calls'!A229</f>
        <v>45210</v>
      </c>
      <c r="B229" s="3">
        <f>'Margin Calls'!B229</f>
        <v>0</v>
      </c>
      <c r="C229" s="3">
        <f>'Margin Calls'!C229</f>
        <v>0</v>
      </c>
      <c r="D229" s="3">
        <f t="shared" si="18"/>
        <v>0</v>
      </c>
      <c r="E229" s="3">
        <f t="shared" si="23"/>
        <v>0</v>
      </c>
      <c r="F229" s="3">
        <f t="shared" si="19"/>
        <v>0</v>
      </c>
      <c r="G229" s="3">
        <f>MAX($G$5,SQRT(SUM($F$5:F229)/COUNTA($F$5:F229)))</f>
        <v>1000</v>
      </c>
      <c r="H229" s="3">
        <f t="shared" si="20"/>
        <v>2575.83</v>
      </c>
      <c r="I229" s="3">
        <f>MAX($I$5,AVERAGE($D$5:D229))</f>
        <v>3000</v>
      </c>
      <c r="J229" s="6">
        <v>3</v>
      </c>
      <c r="K229" s="3">
        <f t="shared" si="21"/>
        <v>13461.468431660142</v>
      </c>
      <c r="L229" s="3">
        <f t="shared" si="22"/>
        <v>13500</v>
      </c>
      <c r="M229" s="3">
        <f>L229*'Margin Calculation Parameters'!$B$1/100</f>
        <v>3375</v>
      </c>
      <c r="N229" s="3">
        <f>L229*'Margin Calculation Parameters'!$B$2/100</f>
        <v>675</v>
      </c>
      <c r="O229" s="3">
        <f>MAX(L229+M229+N229,'Margin Calculation Parameters'!$B$3)</f>
        <v>40000</v>
      </c>
    </row>
    <row r="230" spans="1:15" x14ac:dyDescent="0.25">
      <c r="A230" s="2">
        <f>'Margin Calls'!A230</f>
        <v>45211</v>
      </c>
      <c r="B230" s="3">
        <f>'Margin Calls'!B230</f>
        <v>0</v>
      </c>
      <c r="C230" s="3">
        <f>'Margin Calls'!C230</f>
        <v>0</v>
      </c>
      <c r="D230" s="3">
        <f t="shared" si="18"/>
        <v>0</v>
      </c>
      <c r="E230" s="3">
        <f t="shared" si="23"/>
        <v>0</v>
      </c>
      <c r="F230" s="3">
        <f t="shared" si="19"/>
        <v>0</v>
      </c>
      <c r="G230" s="3">
        <f>MAX($G$5,SQRT(SUM($F$5:F230)/COUNTA($F$5:F230)))</f>
        <v>1000</v>
      </c>
      <c r="H230" s="3">
        <f t="shared" si="20"/>
        <v>2575.83</v>
      </c>
      <c r="I230" s="3">
        <f>MAX($I$5,AVERAGE($D$5:D230))</f>
        <v>3000</v>
      </c>
      <c r="J230" s="6">
        <v>3</v>
      </c>
      <c r="K230" s="3">
        <f t="shared" si="21"/>
        <v>13461.468431660142</v>
      </c>
      <c r="L230" s="3">
        <f t="shared" si="22"/>
        <v>13500</v>
      </c>
      <c r="M230" s="3">
        <f>L230*'Margin Calculation Parameters'!$B$1/100</f>
        <v>3375</v>
      </c>
      <c r="N230" s="3">
        <f>L230*'Margin Calculation Parameters'!$B$2/100</f>
        <v>675</v>
      </c>
      <c r="O230" s="3">
        <f>MAX(L230+M230+N230,'Margin Calculation Parameters'!$B$3)</f>
        <v>40000</v>
      </c>
    </row>
    <row r="231" spans="1:15" x14ac:dyDescent="0.25">
      <c r="A231" s="2">
        <f>'Margin Calls'!A231</f>
        <v>45212</v>
      </c>
      <c r="B231" s="3">
        <f>'Margin Calls'!B231</f>
        <v>0</v>
      </c>
      <c r="C231" s="3">
        <f>'Margin Calls'!C231</f>
        <v>0</v>
      </c>
      <c r="D231" s="3">
        <f t="shared" si="18"/>
        <v>0</v>
      </c>
      <c r="E231" s="3">
        <f t="shared" si="23"/>
        <v>0</v>
      </c>
      <c r="F231" s="3">
        <f t="shared" si="19"/>
        <v>0</v>
      </c>
      <c r="G231" s="3">
        <f>MAX($G$5,SQRT(SUM($F$5:F231)/COUNTA($F$5:F231)))</f>
        <v>1000</v>
      </c>
      <c r="H231" s="3">
        <f t="shared" si="20"/>
        <v>2575.83</v>
      </c>
      <c r="I231" s="3">
        <f>MAX($I$5,AVERAGE($D$5:D231))</f>
        <v>3000</v>
      </c>
      <c r="J231" s="6">
        <v>3</v>
      </c>
      <c r="K231" s="3">
        <f t="shared" si="21"/>
        <v>13461.468431660142</v>
      </c>
      <c r="L231" s="3">
        <f t="shared" si="22"/>
        <v>13500</v>
      </c>
      <c r="M231" s="3">
        <f>L231*'Margin Calculation Parameters'!$B$1/100</f>
        <v>3375</v>
      </c>
      <c r="N231" s="3">
        <f>L231*'Margin Calculation Parameters'!$B$2/100</f>
        <v>675</v>
      </c>
      <c r="O231" s="3">
        <f>MAX(L231+M231+N231,'Margin Calculation Parameters'!$B$3)</f>
        <v>40000</v>
      </c>
    </row>
    <row r="232" spans="1:15" x14ac:dyDescent="0.25">
      <c r="A232" s="2">
        <f>'Margin Calls'!A232</f>
        <v>45213</v>
      </c>
      <c r="B232" s="3">
        <f>'Margin Calls'!B232</f>
        <v>0</v>
      </c>
      <c r="C232" s="3">
        <f>'Margin Calls'!C232</f>
        <v>0</v>
      </c>
      <c r="D232" s="3">
        <f t="shared" si="18"/>
        <v>0</v>
      </c>
      <c r="E232" s="3">
        <f t="shared" si="23"/>
        <v>0</v>
      </c>
      <c r="F232" s="3">
        <f t="shared" si="19"/>
        <v>0</v>
      </c>
      <c r="G232" s="3">
        <f>MAX($G$5,SQRT(SUM($F$5:F232)/COUNTA($F$5:F232)))</f>
        <v>1000</v>
      </c>
      <c r="H232" s="3">
        <f t="shared" si="20"/>
        <v>2575.83</v>
      </c>
      <c r="I232" s="3">
        <f>MAX($I$5,AVERAGE($D$5:D232))</f>
        <v>3000</v>
      </c>
      <c r="J232" s="6">
        <v>3</v>
      </c>
      <c r="K232" s="3">
        <f t="shared" si="21"/>
        <v>13461.468431660142</v>
      </c>
      <c r="L232" s="3">
        <f t="shared" si="22"/>
        <v>13500</v>
      </c>
      <c r="M232" s="3">
        <f>L232*'Margin Calculation Parameters'!$B$1/100</f>
        <v>3375</v>
      </c>
      <c r="N232" s="3">
        <f>L232*'Margin Calculation Parameters'!$B$2/100</f>
        <v>675</v>
      </c>
      <c r="O232" s="3">
        <f>MAX(L232+M232+N232,'Margin Calculation Parameters'!$B$3)</f>
        <v>40000</v>
      </c>
    </row>
    <row r="233" spans="1:15" x14ac:dyDescent="0.25">
      <c r="A233" s="2">
        <f>'Margin Calls'!A233</f>
        <v>45214</v>
      </c>
      <c r="B233" s="3">
        <f>'Margin Calls'!B233</f>
        <v>0</v>
      </c>
      <c r="C233" s="3">
        <f>'Margin Calls'!C233</f>
        <v>0</v>
      </c>
      <c r="D233" s="3">
        <f t="shared" si="18"/>
        <v>0</v>
      </c>
      <c r="E233" s="3">
        <f t="shared" si="23"/>
        <v>0</v>
      </c>
      <c r="F233" s="3">
        <f t="shared" si="19"/>
        <v>0</v>
      </c>
      <c r="G233" s="3">
        <f>MAX($G$5,SQRT(SUM($F$5:F233)/COUNTA($F$5:F233)))</f>
        <v>1000</v>
      </c>
      <c r="H233" s="3">
        <f t="shared" si="20"/>
        <v>2575.83</v>
      </c>
      <c r="I233" s="3">
        <f>MAX($I$5,AVERAGE($D$5:D233))</f>
        <v>3000</v>
      </c>
      <c r="J233" s="6">
        <v>3</v>
      </c>
      <c r="K233" s="3">
        <f t="shared" si="21"/>
        <v>13461.468431660142</v>
      </c>
      <c r="L233" s="3">
        <f t="shared" si="22"/>
        <v>13500</v>
      </c>
      <c r="M233" s="3">
        <f>L233*'Margin Calculation Parameters'!$B$1/100</f>
        <v>3375</v>
      </c>
      <c r="N233" s="3">
        <f>L233*'Margin Calculation Parameters'!$B$2/100</f>
        <v>675</v>
      </c>
      <c r="O233" s="3">
        <f>MAX(L233+M233+N233,'Margin Calculation Parameters'!$B$3)</f>
        <v>40000</v>
      </c>
    </row>
    <row r="234" spans="1:15" x14ac:dyDescent="0.25">
      <c r="A234" s="2">
        <f>'Margin Calls'!A234</f>
        <v>45215</v>
      </c>
      <c r="B234" s="3">
        <f>'Margin Calls'!B234</f>
        <v>0</v>
      </c>
      <c r="C234" s="3">
        <f>'Margin Calls'!C234</f>
        <v>0</v>
      </c>
      <c r="D234" s="3">
        <f t="shared" si="18"/>
        <v>0</v>
      </c>
      <c r="E234" s="3">
        <f t="shared" si="23"/>
        <v>0</v>
      </c>
      <c r="F234" s="3">
        <f t="shared" si="19"/>
        <v>0</v>
      </c>
      <c r="G234" s="3">
        <f>MAX($G$5,SQRT(SUM($F$5:F234)/COUNTA($F$5:F234)))</f>
        <v>1000</v>
      </c>
      <c r="H234" s="3">
        <f t="shared" si="20"/>
        <v>2575.83</v>
      </c>
      <c r="I234" s="3">
        <f>MAX($I$5,AVERAGE($D$5:D234))</f>
        <v>3000</v>
      </c>
      <c r="J234" s="6">
        <v>3</v>
      </c>
      <c r="K234" s="3">
        <f t="shared" si="21"/>
        <v>13461.468431660142</v>
      </c>
      <c r="L234" s="3">
        <f t="shared" si="22"/>
        <v>13500</v>
      </c>
      <c r="M234" s="3">
        <f>L234*'Margin Calculation Parameters'!$B$1/100</f>
        <v>3375</v>
      </c>
      <c r="N234" s="3">
        <f>L234*'Margin Calculation Parameters'!$B$2/100</f>
        <v>675</v>
      </c>
      <c r="O234" s="3">
        <f>MAX(L234+M234+N234,'Margin Calculation Parameters'!$B$3)</f>
        <v>40000</v>
      </c>
    </row>
    <row r="235" spans="1:15" x14ac:dyDescent="0.25">
      <c r="A235" s="2">
        <f>'Margin Calls'!A235</f>
        <v>45216</v>
      </c>
      <c r="B235" s="3">
        <f>'Margin Calls'!B235</f>
        <v>0</v>
      </c>
      <c r="C235" s="3">
        <f>'Margin Calls'!C235</f>
        <v>0</v>
      </c>
      <c r="D235" s="3">
        <f t="shared" si="18"/>
        <v>0</v>
      </c>
      <c r="E235" s="3">
        <f t="shared" si="23"/>
        <v>0</v>
      </c>
      <c r="F235" s="3">
        <f t="shared" si="19"/>
        <v>0</v>
      </c>
      <c r="G235" s="3">
        <f>MAX($G$5,SQRT(SUM($F$5:F235)/COUNTA($F$5:F235)))</f>
        <v>1000</v>
      </c>
      <c r="H235" s="3">
        <f t="shared" si="20"/>
        <v>2575.83</v>
      </c>
      <c r="I235" s="3">
        <f>MAX($I$5,AVERAGE($D$5:D235))</f>
        <v>3000</v>
      </c>
      <c r="J235" s="6">
        <v>3</v>
      </c>
      <c r="K235" s="3">
        <f t="shared" si="21"/>
        <v>13461.468431660142</v>
      </c>
      <c r="L235" s="3">
        <f t="shared" si="22"/>
        <v>13500</v>
      </c>
      <c r="M235" s="3">
        <f>L235*'Margin Calculation Parameters'!$B$1/100</f>
        <v>3375</v>
      </c>
      <c r="N235" s="3">
        <f>L235*'Margin Calculation Parameters'!$B$2/100</f>
        <v>675</v>
      </c>
      <c r="O235" s="3">
        <f>MAX(L235+M235+N235,'Margin Calculation Parameters'!$B$3)</f>
        <v>40000</v>
      </c>
    </row>
    <row r="236" spans="1:15" x14ac:dyDescent="0.25">
      <c r="A236" s="2">
        <f>'Margin Calls'!A236</f>
        <v>45217</v>
      </c>
      <c r="B236" s="3">
        <f>'Margin Calls'!B236</f>
        <v>0</v>
      </c>
      <c r="C236" s="3">
        <f>'Margin Calls'!C236</f>
        <v>0</v>
      </c>
      <c r="D236" s="3">
        <f t="shared" si="18"/>
        <v>0</v>
      </c>
      <c r="E236" s="3">
        <f t="shared" si="23"/>
        <v>0</v>
      </c>
      <c r="F236" s="3">
        <f t="shared" si="19"/>
        <v>0</v>
      </c>
      <c r="G236" s="3">
        <f>MAX($G$5,SQRT(SUM($F$5:F236)/COUNTA($F$5:F236)))</f>
        <v>1000</v>
      </c>
      <c r="H236" s="3">
        <f t="shared" si="20"/>
        <v>2575.83</v>
      </c>
      <c r="I236" s="3">
        <f>MAX($I$5,AVERAGE($D$5:D236))</f>
        <v>3000</v>
      </c>
      <c r="J236" s="6">
        <v>3</v>
      </c>
      <c r="K236" s="3">
        <f t="shared" si="21"/>
        <v>13461.468431660142</v>
      </c>
      <c r="L236" s="3">
        <f t="shared" si="22"/>
        <v>13500</v>
      </c>
      <c r="M236" s="3">
        <f>L236*'Margin Calculation Parameters'!$B$1/100</f>
        <v>3375</v>
      </c>
      <c r="N236" s="3">
        <f>L236*'Margin Calculation Parameters'!$B$2/100</f>
        <v>675</v>
      </c>
      <c r="O236" s="3">
        <f>MAX(L236+M236+N236,'Margin Calculation Parameters'!$B$3)</f>
        <v>40000</v>
      </c>
    </row>
    <row r="237" spans="1:15" x14ac:dyDescent="0.25">
      <c r="A237" s="2">
        <f>'Margin Calls'!A237</f>
        <v>45218</v>
      </c>
      <c r="B237" s="3">
        <f>'Margin Calls'!B237</f>
        <v>0</v>
      </c>
      <c r="C237" s="3">
        <f>'Margin Calls'!C237</f>
        <v>0</v>
      </c>
      <c r="D237" s="3">
        <f t="shared" si="18"/>
        <v>0</v>
      </c>
      <c r="E237" s="3">
        <f t="shared" si="23"/>
        <v>0</v>
      </c>
      <c r="F237" s="3">
        <f t="shared" si="19"/>
        <v>0</v>
      </c>
      <c r="G237" s="3">
        <f>MAX($G$5,SQRT(SUM($F$5:F237)/COUNTA($F$5:F237)))</f>
        <v>1000</v>
      </c>
      <c r="H237" s="3">
        <f t="shared" si="20"/>
        <v>2575.83</v>
      </c>
      <c r="I237" s="3">
        <f>MAX($I$5,AVERAGE($D$5:D237))</f>
        <v>3000</v>
      </c>
      <c r="J237" s="6">
        <v>3</v>
      </c>
      <c r="K237" s="3">
        <f t="shared" si="21"/>
        <v>13461.468431660142</v>
      </c>
      <c r="L237" s="3">
        <f t="shared" si="22"/>
        <v>13500</v>
      </c>
      <c r="M237" s="3">
        <f>L237*'Margin Calculation Parameters'!$B$1/100</f>
        <v>3375</v>
      </c>
      <c r="N237" s="3">
        <f>L237*'Margin Calculation Parameters'!$B$2/100</f>
        <v>675</v>
      </c>
      <c r="O237" s="3">
        <f>MAX(L237+M237+N237,'Margin Calculation Parameters'!$B$3)</f>
        <v>40000</v>
      </c>
    </row>
    <row r="238" spans="1:15" x14ac:dyDescent="0.25">
      <c r="A238" s="2">
        <f>'Margin Calls'!A238</f>
        <v>45219</v>
      </c>
      <c r="B238" s="3">
        <f>'Margin Calls'!B238</f>
        <v>0</v>
      </c>
      <c r="C238" s="3">
        <f>'Margin Calls'!C238</f>
        <v>0</v>
      </c>
      <c r="D238" s="3">
        <f t="shared" si="18"/>
        <v>0</v>
      </c>
      <c r="E238" s="3">
        <f t="shared" si="23"/>
        <v>0</v>
      </c>
      <c r="F238" s="3">
        <f t="shared" si="19"/>
        <v>0</v>
      </c>
      <c r="G238" s="3">
        <f>MAX($G$5,SQRT(SUM($F$5:F238)/COUNTA($F$5:F238)))</f>
        <v>1000</v>
      </c>
      <c r="H238" s="3">
        <f t="shared" si="20"/>
        <v>2575.83</v>
      </c>
      <c r="I238" s="3">
        <f>MAX($I$5,AVERAGE($D$5:D238))</f>
        <v>3000</v>
      </c>
      <c r="J238" s="6">
        <v>3</v>
      </c>
      <c r="K238" s="3">
        <f t="shared" si="21"/>
        <v>13461.468431660142</v>
      </c>
      <c r="L238" s="3">
        <f t="shared" si="22"/>
        <v>13500</v>
      </c>
      <c r="M238" s="3">
        <f>L238*'Margin Calculation Parameters'!$B$1/100</f>
        <v>3375</v>
      </c>
      <c r="N238" s="3">
        <f>L238*'Margin Calculation Parameters'!$B$2/100</f>
        <v>675</v>
      </c>
      <c r="O238" s="3">
        <f>MAX(L238+M238+N238,'Margin Calculation Parameters'!$B$3)</f>
        <v>40000</v>
      </c>
    </row>
    <row r="239" spans="1:15" x14ac:dyDescent="0.25">
      <c r="A239" s="2">
        <f>'Margin Calls'!A239</f>
        <v>45220</v>
      </c>
      <c r="B239" s="3">
        <f>'Margin Calls'!B239</f>
        <v>0</v>
      </c>
      <c r="C239" s="3">
        <f>'Margin Calls'!C239</f>
        <v>0</v>
      </c>
      <c r="D239" s="3">
        <f t="shared" si="18"/>
        <v>0</v>
      </c>
      <c r="E239" s="3">
        <f t="shared" si="23"/>
        <v>0</v>
      </c>
      <c r="F239" s="3">
        <f t="shared" si="19"/>
        <v>0</v>
      </c>
      <c r="G239" s="3">
        <f>MAX($G$5,SQRT(SUM($F$5:F239)/COUNTA($F$5:F239)))</f>
        <v>1000</v>
      </c>
      <c r="H239" s="3">
        <f t="shared" si="20"/>
        <v>2575.83</v>
      </c>
      <c r="I239" s="3">
        <f>MAX($I$5,AVERAGE($D$5:D239))</f>
        <v>3000</v>
      </c>
      <c r="J239" s="6">
        <v>3</v>
      </c>
      <c r="K239" s="3">
        <f t="shared" si="21"/>
        <v>13461.468431660142</v>
      </c>
      <c r="L239" s="3">
        <f t="shared" si="22"/>
        <v>13500</v>
      </c>
      <c r="M239" s="3">
        <f>L239*'Margin Calculation Parameters'!$B$1/100</f>
        <v>3375</v>
      </c>
      <c r="N239" s="3">
        <f>L239*'Margin Calculation Parameters'!$B$2/100</f>
        <v>675</v>
      </c>
      <c r="O239" s="3">
        <f>MAX(L239+M239+N239,'Margin Calculation Parameters'!$B$3)</f>
        <v>40000</v>
      </c>
    </row>
    <row r="240" spans="1:15" x14ac:dyDescent="0.25">
      <c r="A240" s="2">
        <f>'Margin Calls'!A240</f>
        <v>45221</v>
      </c>
      <c r="B240" s="3">
        <f>'Margin Calls'!B240</f>
        <v>0</v>
      </c>
      <c r="C240" s="3">
        <f>'Margin Calls'!C240</f>
        <v>0</v>
      </c>
      <c r="D240" s="3">
        <f t="shared" si="18"/>
        <v>0</v>
      </c>
      <c r="E240" s="3">
        <f t="shared" si="23"/>
        <v>0</v>
      </c>
      <c r="F240" s="3">
        <f t="shared" si="19"/>
        <v>0</v>
      </c>
      <c r="G240" s="3">
        <f>MAX($G$5,SQRT(SUM($F$5:F240)/COUNTA($F$5:F240)))</f>
        <v>1000</v>
      </c>
      <c r="H240" s="3">
        <f t="shared" si="20"/>
        <v>2575.83</v>
      </c>
      <c r="I240" s="3">
        <f>MAX($I$5,AVERAGE($D$5:D240))</f>
        <v>3000</v>
      </c>
      <c r="J240" s="6">
        <v>3</v>
      </c>
      <c r="K240" s="3">
        <f t="shared" si="21"/>
        <v>13461.468431660142</v>
      </c>
      <c r="L240" s="3">
        <f t="shared" si="22"/>
        <v>13500</v>
      </c>
      <c r="M240" s="3">
        <f>L240*'Margin Calculation Parameters'!$B$1/100</f>
        <v>3375</v>
      </c>
      <c r="N240" s="3">
        <f>L240*'Margin Calculation Parameters'!$B$2/100</f>
        <v>675</v>
      </c>
      <c r="O240" s="3">
        <f>MAX(L240+M240+N240,'Margin Calculation Parameters'!$B$3)</f>
        <v>40000</v>
      </c>
    </row>
    <row r="241" spans="1:15" x14ac:dyDescent="0.25">
      <c r="A241" s="2">
        <f>'Margin Calls'!A241</f>
        <v>45222</v>
      </c>
      <c r="B241" s="3">
        <f>'Margin Calls'!B241</f>
        <v>0</v>
      </c>
      <c r="C241" s="3">
        <f>'Margin Calls'!C241</f>
        <v>0</v>
      </c>
      <c r="D241" s="3">
        <f t="shared" si="18"/>
        <v>0</v>
      </c>
      <c r="E241" s="3">
        <f t="shared" si="23"/>
        <v>0</v>
      </c>
      <c r="F241" s="3">
        <f t="shared" si="19"/>
        <v>0</v>
      </c>
      <c r="G241" s="3">
        <f>MAX($G$5,SQRT(SUM($F$5:F241)/COUNTA($F$5:F241)))</f>
        <v>1000</v>
      </c>
      <c r="H241" s="3">
        <f t="shared" si="20"/>
        <v>2575.83</v>
      </c>
      <c r="I241" s="3">
        <f>MAX($I$5,AVERAGE($D$5:D241))</f>
        <v>3000</v>
      </c>
      <c r="J241" s="6">
        <v>3</v>
      </c>
      <c r="K241" s="3">
        <f t="shared" si="21"/>
        <v>13461.468431660142</v>
      </c>
      <c r="L241" s="3">
        <f t="shared" si="22"/>
        <v>13500</v>
      </c>
      <c r="M241" s="3">
        <f>L241*'Margin Calculation Parameters'!$B$1/100</f>
        <v>3375</v>
      </c>
      <c r="N241" s="3">
        <f>L241*'Margin Calculation Parameters'!$B$2/100</f>
        <v>675</v>
      </c>
      <c r="O241" s="3">
        <f>MAX(L241+M241+N241,'Margin Calculation Parameters'!$B$3)</f>
        <v>40000</v>
      </c>
    </row>
    <row r="242" spans="1:15" x14ac:dyDescent="0.25">
      <c r="A242" s="2">
        <f>'Margin Calls'!A242</f>
        <v>45223</v>
      </c>
      <c r="B242" s="3">
        <f>'Margin Calls'!B242</f>
        <v>0</v>
      </c>
      <c r="C242" s="3">
        <f>'Margin Calls'!C242</f>
        <v>0</v>
      </c>
      <c r="D242" s="3">
        <f t="shared" si="18"/>
        <v>0</v>
      </c>
      <c r="E242" s="3">
        <f t="shared" si="23"/>
        <v>0</v>
      </c>
      <c r="F242" s="3">
        <f t="shared" si="19"/>
        <v>0</v>
      </c>
      <c r="G242" s="3">
        <f>MAX($G$5,SQRT(SUM($F$5:F242)/COUNTA($F$5:F242)))</f>
        <v>1000</v>
      </c>
      <c r="H242" s="3">
        <f t="shared" si="20"/>
        <v>2575.83</v>
      </c>
      <c r="I242" s="3">
        <f>MAX($I$5,AVERAGE($D$5:D242))</f>
        <v>3000</v>
      </c>
      <c r="J242" s="6">
        <v>3</v>
      </c>
      <c r="K242" s="3">
        <f t="shared" si="21"/>
        <v>13461.468431660142</v>
      </c>
      <c r="L242" s="3">
        <f t="shared" si="22"/>
        <v>13500</v>
      </c>
      <c r="M242" s="3">
        <f>L242*'Margin Calculation Parameters'!$B$1/100</f>
        <v>3375</v>
      </c>
      <c r="N242" s="3">
        <f>L242*'Margin Calculation Parameters'!$B$2/100</f>
        <v>675</v>
      </c>
      <c r="O242" s="3">
        <f>MAX(L242+M242+N242,'Margin Calculation Parameters'!$B$3)</f>
        <v>40000</v>
      </c>
    </row>
    <row r="243" spans="1:15" x14ac:dyDescent="0.25">
      <c r="A243" s="2">
        <f>'Margin Calls'!A243</f>
        <v>45224</v>
      </c>
      <c r="B243" s="3">
        <f>'Margin Calls'!B243</f>
        <v>0</v>
      </c>
      <c r="C243" s="3">
        <f>'Margin Calls'!C243</f>
        <v>0</v>
      </c>
      <c r="D243" s="3">
        <f t="shared" si="18"/>
        <v>0</v>
      </c>
      <c r="E243" s="3">
        <f t="shared" si="23"/>
        <v>0</v>
      </c>
      <c r="F243" s="3">
        <f t="shared" si="19"/>
        <v>0</v>
      </c>
      <c r="G243" s="3">
        <f>MAX($G$5,SQRT(SUM($F$5:F243)/COUNTA($F$5:F243)))</f>
        <v>1000</v>
      </c>
      <c r="H243" s="3">
        <f t="shared" si="20"/>
        <v>2575.83</v>
      </c>
      <c r="I243" s="3">
        <f>MAX($I$5,AVERAGE($D$5:D243))</f>
        <v>3000</v>
      </c>
      <c r="J243" s="6">
        <v>3</v>
      </c>
      <c r="K243" s="3">
        <f t="shared" si="21"/>
        <v>13461.468431660142</v>
      </c>
      <c r="L243" s="3">
        <f t="shared" si="22"/>
        <v>13500</v>
      </c>
      <c r="M243" s="3">
        <f>L243*'Margin Calculation Parameters'!$B$1/100</f>
        <v>3375</v>
      </c>
      <c r="N243" s="3">
        <f>L243*'Margin Calculation Parameters'!$B$2/100</f>
        <v>675</v>
      </c>
      <c r="O243" s="3">
        <f>MAX(L243+M243+N243,'Margin Calculation Parameters'!$B$3)</f>
        <v>40000</v>
      </c>
    </row>
    <row r="244" spans="1:15" x14ac:dyDescent="0.25">
      <c r="A244" s="2">
        <f>'Margin Calls'!A244</f>
        <v>45225</v>
      </c>
      <c r="B244" s="3">
        <f>'Margin Calls'!B244</f>
        <v>0</v>
      </c>
      <c r="C244" s="3">
        <f>'Margin Calls'!C244</f>
        <v>0</v>
      </c>
      <c r="D244" s="3">
        <f t="shared" si="18"/>
        <v>0</v>
      </c>
      <c r="E244" s="3">
        <f t="shared" si="23"/>
        <v>0</v>
      </c>
      <c r="F244" s="3">
        <f t="shared" si="19"/>
        <v>0</v>
      </c>
      <c r="G244" s="3">
        <f>MAX($G$5,SQRT(SUM($F$5:F244)/COUNTA($F$5:F244)))</f>
        <v>1000</v>
      </c>
      <c r="H244" s="3">
        <f t="shared" si="20"/>
        <v>2575.83</v>
      </c>
      <c r="I244" s="3">
        <f>MAX($I$5,AVERAGE($D$5:D244))</f>
        <v>3000</v>
      </c>
      <c r="J244" s="6">
        <v>3</v>
      </c>
      <c r="K244" s="3">
        <f t="shared" si="21"/>
        <v>13461.468431660142</v>
      </c>
      <c r="L244" s="3">
        <f t="shared" si="22"/>
        <v>13500</v>
      </c>
      <c r="M244" s="3">
        <f>L244*'Margin Calculation Parameters'!$B$1/100</f>
        <v>3375</v>
      </c>
      <c r="N244" s="3">
        <f>L244*'Margin Calculation Parameters'!$B$2/100</f>
        <v>675</v>
      </c>
      <c r="O244" s="3">
        <f>MAX(L244+M244+N244,'Margin Calculation Parameters'!$B$3)</f>
        <v>40000</v>
      </c>
    </row>
    <row r="245" spans="1:15" x14ac:dyDescent="0.25">
      <c r="A245" s="2">
        <f>'Margin Calls'!A245</f>
        <v>45226</v>
      </c>
      <c r="B245" s="3">
        <f>'Margin Calls'!B245</f>
        <v>0</v>
      </c>
      <c r="C245" s="3">
        <f>'Margin Calls'!C245</f>
        <v>0</v>
      </c>
      <c r="D245" s="3">
        <f t="shared" si="18"/>
        <v>0</v>
      </c>
      <c r="E245" s="3">
        <f t="shared" si="23"/>
        <v>0</v>
      </c>
      <c r="F245" s="3">
        <f t="shared" si="19"/>
        <v>0</v>
      </c>
      <c r="G245" s="3">
        <f>MAX($G$5,SQRT(SUM($F$5:F245)/COUNTA($F$5:F245)))</f>
        <v>1000</v>
      </c>
      <c r="H245" s="3">
        <f t="shared" si="20"/>
        <v>2575.83</v>
      </c>
      <c r="I245" s="3">
        <f>MAX($I$5,AVERAGE($D$5:D245))</f>
        <v>3000</v>
      </c>
      <c r="J245" s="6">
        <v>3</v>
      </c>
      <c r="K245" s="3">
        <f t="shared" si="21"/>
        <v>13461.468431660142</v>
      </c>
      <c r="L245" s="3">
        <f t="shared" si="22"/>
        <v>13500</v>
      </c>
      <c r="M245" s="3">
        <f>L245*'Margin Calculation Parameters'!$B$1/100</f>
        <v>3375</v>
      </c>
      <c r="N245" s="3">
        <f>L245*'Margin Calculation Parameters'!$B$2/100</f>
        <v>675</v>
      </c>
      <c r="O245" s="3">
        <f>MAX(L245+M245+N245,'Margin Calculation Parameters'!$B$3)</f>
        <v>40000</v>
      </c>
    </row>
    <row r="246" spans="1:15" x14ac:dyDescent="0.25">
      <c r="A246" s="2">
        <f>'Margin Calls'!A246</f>
        <v>45227</v>
      </c>
      <c r="B246" s="3">
        <f>'Margin Calls'!B246</f>
        <v>0</v>
      </c>
      <c r="C246" s="3">
        <f>'Margin Calls'!C246</f>
        <v>0</v>
      </c>
      <c r="D246" s="3">
        <f t="shared" si="18"/>
        <v>0</v>
      </c>
      <c r="E246" s="3">
        <f t="shared" si="23"/>
        <v>0</v>
      </c>
      <c r="F246" s="3">
        <f t="shared" si="19"/>
        <v>0</v>
      </c>
      <c r="G246" s="3">
        <f>MAX($G$5,SQRT(SUM($F$5:F246)/COUNTA($F$5:F246)))</f>
        <v>1000</v>
      </c>
      <c r="H246" s="3">
        <f t="shared" si="20"/>
        <v>2575.83</v>
      </c>
      <c r="I246" s="3">
        <f>MAX($I$5,AVERAGE($D$5:D246))</f>
        <v>3000</v>
      </c>
      <c r="J246" s="6">
        <v>3</v>
      </c>
      <c r="K246" s="3">
        <f t="shared" si="21"/>
        <v>13461.468431660142</v>
      </c>
      <c r="L246" s="3">
        <f t="shared" si="22"/>
        <v>13500</v>
      </c>
      <c r="M246" s="3">
        <f>L246*'Margin Calculation Parameters'!$B$1/100</f>
        <v>3375</v>
      </c>
      <c r="N246" s="3">
        <f>L246*'Margin Calculation Parameters'!$B$2/100</f>
        <v>675</v>
      </c>
      <c r="O246" s="3">
        <f>MAX(L246+M246+N246,'Margin Calculation Parameters'!$B$3)</f>
        <v>40000</v>
      </c>
    </row>
    <row r="247" spans="1:15" x14ac:dyDescent="0.25">
      <c r="A247" s="2">
        <f>'Margin Calls'!A247</f>
        <v>45228</v>
      </c>
      <c r="B247" s="3">
        <f>'Margin Calls'!B247</f>
        <v>0</v>
      </c>
      <c r="C247" s="3">
        <f>'Margin Calls'!C247</f>
        <v>0</v>
      </c>
      <c r="D247" s="3">
        <f t="shared" si="18"/>
        <v>0</v>
      </c>
      <c r="E247" s="3">
        <f t="shared" si="23"/>
        <v>0</v>
      </c>
      <c r="F247" s="3">
        <f t="shared" si="19"/>
        <v>0</v>
      </c>
      <c r="G247" s="3">
        <f>MAX($G$5,SQRT(SUM($F$5:F247)/COUNTA($F$5:F247)))</f>
        <v>1000</v>
      </c>
      <c r="H247" s="3">
        <f t="shared" si="20"/>
        <v>2575.83</v>
      </c>
      <c r="I247" s="3">
        <f>MAX($I$5,AVERAGE($D$5:D247))</f>
        <v>3000</v>
      </c>
      <c r="J247" s="6">
        <v>3</v>
      </c>
      <c r="K247" s="3">
        <f t="shared" si="21"/>
        <v>13461.468431660142</v>
      </c>
      <c r="L247" s="3">
        <f t="shared" si="22"/>
        <v>13500</v>
      </c>
      <c r="M247" s="3">
        <f>L247*'Margin Calculation Parameters'!$B$1/100</f>
        <v>3375</v>
      </c>
      <c r="N247" s="3">
        <f>L247*'Margin Calculation Parameters'!$B$2/100</f>
        <v>675</v>
      </c>
      <c r="O247" s="3">
        <f>MAX(L247+M247+N247,'Margin Calculation Parameters'!$B$3)</f>
        <v>40000</v>
      </c>
    </row>
    <row r="248" spans="1:15" x14ac:dyDescent="0.25">
      <c r="A248" s="2">
        <f>'Margin Calls'!A248</f>
        <v>45229</v>
      </c>
      <c r="B248" s="3">
        <f>'Margin Calls'!B248</f>
        <v>0</v>
      </c>
      <c r="C248" s="3">
        <f>'Margin Calls'!C248</f>
        <v>0</v>
      </c>
      <c r="D248" s="3">
        <f t="shared" si="18"/>
        <v>0</v>
      </c>
      <c r="E248" s="3">
        <f t="shared" si="23"/>
        <v>0</v>
      </c>
      <c r="F248" s="3">
        <f t="shared" si="19"/>
        <v>0</v>
      </c>
      <c r="G248" s="3">
        <f>MAX($G$5,SQRT(SUM($F$5:F248)/COUNTA($F$5:F248)))</f>
        <v>1000</v>
      </c>
      <c r="H248" s="3">
        <f t="shared" si="20"/>
        <v>2575.83</v>
      </c>
      <c r="I248" s="3">
        <f>MAX($I$5,AVERAGE($D$5:D248))</f>
        <v>3000</v>
      </c>
      <c r="J248" s="6">
        <v>3</v>
      </c>
      <c r="K248" s="3">
        <f t="shared" si="21"/>
        <v>13461.468431660142</v>
      </c>
      <c r="L248" s="3">
        <f t="shared" si="22"/>
        <v>13500</v>
      </c>
      <c r="M248" s="3">
        <f>L248*'Margin Calculation Parameters'!$B$1/100</f>
        <v>3375</v>
      </c>
      <c r="N248" s="3">
        <f>L248*'Margin Calculation Parameters'!$B$2/100</f>
        <v>675</v>
      </c>
      <c r="O248" s="3">
        <f>MAX(L248+M248+N248,'Margin Calculation Parameters'!$B$3)</f>
        <v>40000</v>
      </c>
    </row>
    <row r="249" spans="1:15" x14ac:dyDescent="0.25">
      <c r="A249" s="2">
        <f>'Margin Calls'!A249</f>
        <v>45230</v>
      </c>
      <c r="B249" s="3">
        <f>'Margin Calls'!B249</f>
        <v>0</v>
      </c>
      <c r="C249" s="3">
        <f>'Margin Calls'!C249</f>
        <v>0</v>
      </c>
      <c r="D249" s="3">
        <f t="shared" si="18"/>
        <v>0</v>
      </c>
      <c r="E249" s="3">
        <f t="shared" si="23"/>
        <v>0</v>
      </c>
      <c r="F249" s="3">
        <f t="shared" si="19"/>
        <v>0</v>
      </c>
      <c r="G249" s="3">
        <f>MAX($G$5,SQRT(SUM($F$5:F249)/COUNTA($F$5:F249)))</f>
        <v>1000</v>
      </c>
      <c r="H249" s="3">
        <f t="shared" si="20"/>
        <v>2575.83</v>
      </c>
      <c r="I249" s="3">
        <f>MAX($I$5,AVERAGE($D$5:D249))</f>
        <v>3000</v>
      </c>
      <c r="J249" s="6">
        <v>3</v>
      </c>
      <c r="K249" s="3">
        <f t="shared" si="21"/>
        <v>13461.468431660142</v>
      </c>
      <c r="L249" s="3">
        <f t="shared" si="22"/>
        <v>13500</v>
      </c>
      <c r="M249" s="3">
        <f>L249*'Margin Calculation Parameters'!$B$1/100</f>
        <v>3375</v>
      </c>
      <c r="N249" s="3">
        <f>L249*'Margin Calculation Parameters'!$B$2/100</f>
        <v>675</v>
      </c>
      <c r="O249" s="3">
        <f>MAX(L249+M249+N249,'Margin Calculation Parameters'!$B$3)</f>
        <v>40000</v>
      </c>
    </row>
    <row r="250" spans="1:15" x14ac:dyDescent="0.25">
      <c r="A250" s="2">
        <f>'Margin Calls'!A250</f>
        <v>45231</v>
      </c>
      <c r="B250" s="3">
        <f>'Margin Calls'!B250</f>
        <v>0</v>
      </c>
      <c r="C250" s="3">
        <f>'Margin Calls'!C250</f>
        <v>0</v>
      </c>
      <c r="D250" s="3">
        <f t="shared" si="18"/>
        <v>0</v>
      </c>
      <c r="E250" s="3">
        <f t="shared" si="23"/>
        <v>0</v>
      </c>
      <c r="F250" s="3">
        <f t="shared" si="19"/>
        <v>0</v>
      </c>
      <c r="G250" s="3">
        <f>MAX($G$5,SQRT(SUM($F$5:F250)/COUNTA($F$5:F250)))</f>
        <v>1000</v>
      </c>
      <c r="H250" s="3">
        <f t="shared" si="20"/>
        <v>2575.83</v>
      </c>
      <c r="I250" s="3">
        <f>MAX($I$5,AVERAGE($D$5:D250))</f>
        <v>3000</v>
      </c>
      <c r="J250" s="6">
        <v>3</v>
      </c>
      <c r="K250" s="3">
        <f t="shared" si="21"/>
        <v>13461.468431660142</v>
      </c>
      <c r="L250" s="3">
        <f t="shared" si="22"/>
        <v>13500</v>
      </c>
      <c r="M250" s="3">
        <f>L250*'Margin Calculation Parameters'!$B$1/100</f>
        <v>3375</v>
      </c>
      <c r="N250" s="3">
        <f>L250*'Margin Calculation Parameters'!$B$2/100</f>
        <v>675</v>
      </c>
      <c r="O250" s="3">
        <f>MAX(L250+M250+N250,'Margin Calculation Parameters'!$B$3)</f>
        <v>40000</v>
      </c>
    </row>
    <row r="251" spans="1:15" x14ac:dyDescent="0.25">
      <c r="A251" s="2">
        <f>'Margin Calls'!A251</f>
        <v>45232</v>
      </c>
      <c r="B251" s="3">
        <f>'Margin Calls'!B251</f>
        <v>0</v>
      </c>
      <c r="C251" s="3">
        <f>'Margin Calls'!C251</f>
        <v>0</v>
      </c>
      <c r="D251" s="3">
        <f t="shared" si="18"/>
        <v>0</v>
      </c>
      <c r="E251" s="3">
        <f t="shared" si="23"/>
        <v>0</v>
      </c>
      <c r="F251" s="3">
        <f t="shared" si="19"/>
        <v>0</v>
      </c>
      <c r="G251" s="3">
        <f>MAX($G$5,SQRT(SUM($F$5:F251)/COUNTA($F$5:F251)))</f>
        <v>1000</v>
      </c>
      <c r="H251" s="3">
        <f t="shared" si="20"/>
        <v>2575.83</v>
      </c>
      <c r="I251" s="3">
        <f>MAX($I$5,AVERAGE($D$5:D251))</f>
        <v>3000</v>
      </c>
      <c r="J251" s="6">
        <v>3</v>
      </c>
      <c r="K251" s="3">
        <f t="shared" si="21"/>
        <v>13461.468431660142</v>
      </c>
      <c r="L251" s="3">
        <f t="shared" si="22"/>
        <v>13500</v>
      </c>
      <c r="M251" s="3">
        <f>L251*'Margin Calculation Parameters'!$B$1/100</f>
        <v>3375</v>
      </c>
      <c r="N251" s="3">
        <f>L251*'Margin Calculation Parameters'!$B$2/100</f>
        <v>675</v>
      </c>
      <c r="O251" s="3">
        <f>MAX(L251+M251+N251,'Margin Calculation Parameters'!$B$3)</f>
        <v>40000</v>
      </c>
    </row>
    <row r="252" spans="1:15" x14ac:dyDescent="0.25">
      <c r="A252" s="2">
        <f>'Margin Calls'!A252</f>
        <v>45233</v>
      </c>
      <c r="B252" s="3">
        <f>'Margin Calls'!B252</f>
        <v>0</v>
      </c>
      <c r="C252" s="3">
        <f>'Margin Calls'!C252</f>
        <v>0</v>
      </c>
      <c r="D252" s="3">
        <f t="shared" si="18"/>
        <v>0</v>
      </c>
      <c r="E252" s="3">
        <f t="shared" si="23"/>
        <v>0</v>
      </c>
      <c r="F252" s="3">
        <f t="shared" si="19"/>
        <v>0</v>
      </c>
      <c r="G252" s="3">
        <f>MAX($G$5,SQRT(SUM($F$5:F252)/COUNTA($F$5:F252)))</f>
        <v>1000</v>
      </c>
      <c r="H252" s="3">
        <f t="shared" si="20"/>
        <v>2575.83</v>
      </c>
      <c r="I252" s="3">
        <f>MAX($I$5,AVERAGE($D$5:D252))</f>
        <v>3000</v>
      </c>
      <c r="J252" s="6">
        <v>3</v>
      </c>
      <c r="K252" s="3">
        <f t="shared" si="21"/>
        <v>13461.468431660142</v>
      </c>
      <c r="L252" s="3">
        <f t="shared" si="22"/>
        <v>13500</v>
      </c>
      <c r="M252" s="3">
        <f>L252*'Margin Calculation Parameters'!$B$1/100</f>
        <v>3375</v>
      </c>
      <c r="N252" s="3">
        <f>L252*'Margin Calculation Parameters'!$B$2/100</f>
        <v>675</v>
      </c>
      <c r="O252" s="3">
        <f>MAX(L252+M252+N252,'Margin Calculation Parameters'!$B$3)</f>
        <v>40000</v>
      </c>
    </row>
    <row r="253" spans="1:15" x14ac:dyDescent="0.25">
      <c r="A253" s="2">
        <f>'Margin Calls'!A253</f>
        <v>45234</v>
      </c>
      <c r="B253" s="3">
        <f>'Margin Calls'!B253</f>
        <v>0</v>
      </c>
      <c r="C253" s="3">
        <f>'Margin Calls'!C253</f>
        <v>0</v>
      </c>
      <c r="D253" s="3">
        <f t="shared" si="18"/>
        <v>0</v>
      </c>
      <c r="E253" s="3">
        <f t="shared" si="23"/>
        <v>0</v>
      </c>
      <c r="F253" s="3">
        <f t="shared" si="19"/>
        <v>0</v>
      </c>
      <c r="G253" s="3">
        <f>MAX($G$5,SQRT(SUM($F$5:F253)/COUNTA($F$5:F253)))</f>
        <v>1000</v>
      </c>
      <c r="H253" s="3">
        <f t="shared" si="20"/>
        <v>2575.83</v>
      </c>
      <c r="I253" s="3">
        <f>MAX($I$5,AVERAGE($D$5:D253))</f>
        <v>3000</v>
      </c>
      <c r="J253" s="6">
        <v>3</v>
      </c>
      <c r="K253" s="3">
        <f t="shared" si="21"/>
        <v>13461.468431660142</v>
      </c>
      <c r="L253" s="3">
        <f t="shared" si="22"/>
        <v>13500</v>
      </c>
      <c r="M253" s="3">
        <f>L253*'Margin Calculation Parameters'!$B$1/100</f>
        <v>3375</v>
      </c>
      <c r="N253" s="3">
        <f>L253*'Margin Calculation Parameters'!$B$2/100</f>
        <v>675</v>
      </c>
      <c r="O253" s="3">
        <f>MAX(L253+M253+N253,'Margin Calculation Parameters'!$B$3)</f>
        <v>40000</v>
      </c>
    </row>
    <row r="254" spans="1:15" x14ac:dyDescent="0.25">
      <c r="A254" s="2">
        <f>'Margin Calls'!A254</f>
        <v>45235</v>
      </c>
      <c r="B254" s="3">
        <f>'Margin Calls'!B254</f>
        <v>0</v>
      </c>
      <c r="C254" s="3">
        <f>'Margin Calls'!C254</f>
        <v>0</v>
      </c>
      <c r="D254" s="3">
        <f t="shared" si="18"/>
        <v>0</v>
      </c>
      <c r="E254" s="3">
        <f t="shared" si="23"/>
        <v>0</v>
      </c>
      <c r="F254" s="3">
        <f t="shared" si="19"/>
        <v>0</v>
      </c>
      <c r="G254" s="3">
        <f>MAX($G$5,SQRT(SUM($F$5:F254)/COUNTA($F$5:F254)))</f>
        <v>1000</v>
      </c>
      <c r="H254" s="3">
        <f t="shared" si="20"/>
        <v>2575.83</v>
      </c>
      <c r="I254" s="3">
        <f>MAX($I$5,AVERAGE($D$5:D254))</f>
        <v>3000</v>
      </c>
      <c r="J254" s="6">
        <v>3</v>
      </c>
      <c r="K254" s="3">
        <f t="shared" si="21"/>
        <v>13461.468431660142</v>
      </c>
      <c r="L254" s="3">
        <f t="shared" si="22"/>
        <v>13500</v>
      </c>
      <c r="M254" s="3">
        <f>L254*'Margin Calculation Parameters'!$B$1/100</f>
        <v>3375</v>
      </c>
      <c r="N254" s="3">
        <f>L254*'Margin Calculation Parameters'!$B$2/100</f>
        <v>675</v>
      </c>
      <c r="O254" s="3">
        <f>MAX(L254+M254+N254,'Margin Calculation Parameters'!$B$3)</f>
        <v>40000</v>
      </c>
    </row>
    <row r="255" spans="1:15" x14ac:dyDescent="0.25">
      <c r="A255" s="2">
        <f>'Margin Calls'!A255</f>
        <v>45236</v>
      </c>
      <c r="B255" s="3">
        <f>'Margin Calls'!B255</f>
        <v>0</v>
      </c>
      <c r="C255" s="3">
        <f>'Margin Calls'!C255</f>
        <v>0</v>
      </c>
      <c r="D255" s="3">
        <f t="shared" si="18"/>
        <v>0</v>
      </c>
      <c r="E255" s="3">
        <f t="shared" si="23"/>
        <v>0</v>
      </c>
      <c r="F255" s="3">
        <f t="shared" si="19"/>
        <v>0</v>
      </c>
      <c r="G255" s="3">
        <f>MAX($G$5,SQRT(SUM($F$5:F255)/COUNTA($F$5:F255)))</f>
        <v>1000</v>
      </c>
      <c r="H255" s="3">
        <f t="shared" si="20"/>
        <v>2575.83</v>
      </c>
      <c r="I255" s="3">
        <f>MAX($I$5,AVERAGE($D$5:D255))</f>
        <v>3000</v>
      </c>
      <c r="J255" s="6">
        <v>3</v>
      </c>
      <c r="K255" s="3">
        <f t="shared" si="21"/>
        <v>13461.468431660142</v>
      </c>
      <c r="L255" s="3">
        <f t="shared" si="22"/>
        <v>13500</v>
      </c>
      <c r="M255" s="3">
        <f>L255*'Margin Calculation Parameters'!$B$1/100</f>
        <v>3375</v>
      </c>
      <c r="N255" s="3">
        <f>L255*'Margin Calculation Parameters'!$B$2/100</f>
        <v>675</v>
      </c>
      <c r="O255" s="3">
        <f>MAX(L255+M255+N255,'Margin Calculation Parameters'!$B$3)</f>
        <v>40000</v>
      </c>
    </row>
    <row r="256" spans="1:15" x14ac:dyDescent="0.25">
      <c r="A256" s="2">
        <f>'Margin Calls'!A256</f>
        <v>45237</v>
      </c>
      <c r="B256" s="3">
        <f>'Margin Calls'!B256</f>
        <v>0</v>
      </c>
      <c r="C256" s="3">
        <f>'Margin Calls'!C256</f>
        <v>0</v>
      </c>
      <c r="D256" s="3">
        <f t="shared" si="18"/>
        <v>0</v>
      </c>
      <c r="E256" s="3">
        <f t="shared" si="23"/>
        <v>0</v>
      </c>
      <c r="F256" s="3">
        <f t="shared" si="19"/>
        <v>0</v>
      </c>
      <c r="G256" s="3">
        <f>MAX($G$5,SQRT(SUM($F$5:F256)/COUNTA($F$5:F256)))</f>
        <v>1000</v>
      </c>
      <c r="H256" s="3">
        <f t="shared" si="20"/>
        <v>2575.83</v>
      </c>
      <c r="I256" s="3">
        <f>MAX($I$5,AVERAGE($D$5:D256))</f>
        <v>3000</v>
      </c>
      <c r="J256" s="6">
        <v>3</v>
      </c>
      <c r="K256" s="3">
        <f t="shared" si="21"/>
        <v>13461.468431660142</v>
      </c>
      <c r="L256" s="3">
        <f t="shared" si="22"/>
        <v>13500</v>
      </c>
      <c r="M256" s="3">
        <f>L256*'Margin Calculation Parameters'!$B$1/100</f>
        <v>3375</v>
      </c>
      <c r="N256" s="3">
        <f>L256*'Margin Calculation Parameters'!$B$2/100</f>
        <v>675</v>
      </c>
      <c r="O256" s="3">
        <f>MAX(L256+M256+N256,'Margin Calculation Parameters'!$B$3)</f>
        <v>40000</v>
      </c>
    </row>
    <row r="257" spans="1:15" x14ac:dyDescent="0.25">
      <c r="A257" s="2">
        <f>'Margin Calls'!A257</f>
        <v>45238</v>
      </c>
      <c r="B257" s="3">
        <f>'Margin Calls'!B257</f>
        <v>0</v>
      </c>
      <c r="C257" s="3">
        <f>'Margin Calls'!C257</f>
        <v>0</v>
      </c>
      <c r="D257" s="3">
        <f t="shared" si="18"/>
        <v>0</v>
      </c>
      <c r="E257" s="3">
        <f t="shared" si="23"/>
        <v>0</v>
      </c>
      <c r="F257" s="3">
        <f t="shared" si="19"/>
        <v>0</v>
      </c>
      <c r="G257" s="3">
        <f>MAX($G$5,SQRT(SUM($F$5:F257)/COUNTA($F$5:F257)))</f>
        <v>1000</v>
      </c>
      <c r="H257" s="3">
        <f t="shared" si="20"/>
        <v>2575.83</v>
      </c>
      <c r="I257" s="3">
        <f>MAX($I$5,AVERAGE($D$5:D257))</f>
        <v>3000</v>
      </c>
      <c r="J257" s="6">
        <v>3</v>
      </c>
      <c r="K257" s="3">
        <f t="shared" si="21"/>
        <v>13461.468431660142</v>
      </c>
      <c r="L257" s="3">
        <f t="shared" si="22"/>
        <v>13500</v>
      </c>
      <c r="M257" s="3">
        <f>L257*'Margin Calculation Parameters'!$B$1/100</f>
        <v>3375</v>
      </c>
      <c r="N257" s="3">
        <f>L257*'Margin Calculation Parameters'!$B$2/100</f>
        <v>675</v>
      </c>
      <c r="O257" s="3">
        <f>MAX(L257+M257+N257,'Margin Calculation Parameters'!$B$3)</f>
        <v>40000</v>
      </c>
    </row>
    <row r="258" spans="1:15" x14ac:dyDescent="0.25">
      <c r="A258" s="2">
        <f>'Margin Calls'!A258</f>
        <v>45239</v>
      </c>
      <c r="B258" s="3">
        <f>'Margin Calls'!B258</f>
        <v>0</v>
      </c>
      <c r="C258" s="3">
        <f>'Margin Calls'!C258</f>
        <v>0</v>
      </c>
      <c r="D258" s="3">
        <f t="shared" si="18"/>
        <v>0</v>
      </c>
      <c r="E258" s="3">
        <f t="shared" si="23"/>
        <v>0</v>
      </c>
      <c r="F258" s="3">
        <f t="shared" si="19"/>
        <v>0</v>
      </c>
      <c r="G258" s="3">
        <f>MAX($G$5,SQRT(SUM($F$5:F258)/COUNTA($F$5:F258)))</f>
        <v>1000</v>
      </c>
      <c r="H258" s="3">
        <f t="shared" si="20"/>
        <v>2575.83</v>
      </c>
      <c r="I258" s="3">
        <f>MAX($I$5,AVERAGE($D$5:D258))</f>
        <v>3000</v>
      </c>
      <c r="J258" s="6">
        <v>3</v>
      </c>
      <c r="K258" s="3">
        <f t="shared" si="21"/>
        <v>13461.468431660142</v>
      </c>
      <c r="L258" s="3">
        <f t="shared" si="22"/>
        <v>13500</v>
      </c>
      <c r="M258" s="3">
        <f>L258*'Margin Calculation Parameters'!$B$1/100</f>
        <v>3375</v>
      </c>
      <c r="N258" s="3">
        <f>L258*'Margin Calculation Parameters'!$B$2/100</f>
        <v>675</v>
      </c>
      <c r="O258" s="3">
        <f>MAX(L258+M258+N258,'Margin Calculation Parameters'!$B$3)</f>
        <v>40000</v>
      </c>
    </row>
    <row r="259" spans="1:15" x14ac:dyDescent="0.25">
      <c r="A259" s="2">
        <f>'Margin Calls'!A259</f>
        <v>45240</v>
      </c>
      <c r="B259" s="3">
        <f>'Margin Calls'!B259</f>
        <v>0</v>
      </c>
      <c r="C259" s="3">
        <f>'Margin Calls'!C259</f>
        <v>0</v>
      </c>
      <c r="D259" s="3">
        <f t="shared" si="18"/>
        <v>0</v>
      </c>
      <c r="E259" s="3">
        <f t="shared" si="23"/>
        <v>0</v>
      </c>
      <c r="F259" s="3">
        <f t="shared" si="19"/>
        <v>0</v>
      </c>
      <c r="G259" s="3">
        <f>MAX($G$5,SQRT(SUM($F$5:F259)/COUNTA($F$5:F259)))</f>
        <v>1000</v>
      </c>
      <c r="H259" s="3">
        <f t="shared" si="20"/>
        <v>2575.83</v>
      </c>
      <c r="I259" s="3">
        <f>MAX($I$5,AVERAGE($D$5:D259))</f>
        <v>3000</v>
      </c>
      <c r="J259" s="6">
        <v>3</v>
      </c>
      <c r="K259" s="3">
        <f t="shared" si="21"/>
        <v>13461.468431660142</v>
      </c>
      <c r="L259" s="3">
        <f t="shared" si="22"/>
        <v>13500</v>
      </c>
      <c r="M259" s="3">
        <f>L259*'Margin Calculation Parameters'!$B$1/100</f>
        <v>3375</v>
      </c>
      <c r="N259" s="3">
        <f>L259*'Margin Calculation Parameters'!$B$2/100</f>
        <v>675</v>
      </c>
      <c r="O259" s="3">
        <f>MAX(L259+M259+N259,'Margin Calculation Parameters'!$B$3)</f>
        <v>40000</v>
      </c>
    </row>
    <row r="260" spans="1:15" x14ac:dyDescent="0.25">
      <c r="A260" s="2">
        <f>'Margin Calls'!A260</f>
        <v>45241</v>
      </c>
      <c r="B260" s="3">
        <f>'Margin Calls'!B260</f>
        <v>0</v>
      </c>
      <c r="C260" s="3">
        <f>'Margin Calls'!C260</f>
        <v>0</v>
      </c>
      <c r="D260" s="3">
        <f t="shared" si="18"/>
        <v>0</v>
      </c>
      <c r="E260" s="3">
        <f t="shared" si="23"/>
        <v>0</v>
      </c>
      <c r="F260" s="3">
        <f t="shared" si="19"/>
        <v>0</v>
      </c>
      <c r="G260" s="3">
        <f>MAX($G$5,SQRT(SUM($F$5:F260)/COUNTA($F$5:F260)))</f>
        <v>1000</v>
      </c>
      <c r="H260" s="3">
        <f t="shared" si="20"/>
        <v>2575.83</v>
      </c>
      <c r="I260" s="3">
        <f>MAX($I$5,AVERAGE($D$5:D260))</f>
        <v>3000</v>
      </c>
      <c r="J260" s="6">
        <v>3</v>
      </c>
      <c r="K260" s="3">
        <f t="shared" si="21"/>
        <v>13461.468431660142</v>
      </c>
      <c r="L260" s="3">
        <f t="shared" si="22"/>
        <v>13500</v>
      </c>
      <c r="M260" s="3">
        <f>L260*'Margin Calculation Parameters'!$B$1/100</f>
        <v>3375</v>
      </c>
      <c r="N260" s="3">
        <f>L260*'Margin Calculation Parameters'!$B$2/100</f>
        <v>675</v>
      </c>
      <c r="O260" s="3">
        <f>MAX(L260+M260+N260,'Margin Calculation Parameters'!$B$3)</f>
        <v>40000</v>
      </c>
    </row>
    <row r="261" spans="1:15" x14ac:dyDescent="0.25">
      <c r="A261" s="2">
        <f>'Margin Calls'!A261</f>
        <v>45242</v>
      </c>
      <c r="B261" s="3">
        <f>'Margin Calls'!B261</f>
        <v>0</v>
      </c>
      <c r="C261" s="3">
        <f>'Margin Calls'!C261</f>
        <v>0</v>
      </c>
      <c r="D261" s="3">
        <f t="shared" si="18"/>
        <v>0</v>
      </c>
      <c r="E261" s="3">
        <f t="shared" si="23"/>
        <v>0</v>
      </c>
      <c r="F261" s="3">
        <f t="shared" si="19"/>
        <v>0</v>
      </c>
      <c r="G261" s="3">
        <f>MAX($G$5,SQRT(SUM($F$5:F261)/COUNTA($F$5:F261)))</f>
        <v>1000</v>
      </c>
      <c r="H261" s="3">
        <f t="shared" si="20"/>
        <v>2575.83</v>
      </c>
      <c r="I261" s="3">
        <f>MAX($I$5,AVERAGE($D$5:D261))</f>
        <v>3000</v>
      </c>
      <c r="J261" s="6">
        <v>3</v>
      </c>
      <c r="K261" s="3">
        <f t="shared" si="21"/>
        <v>13461.468431660142</v>
      </c>
      <c r="L261" s="3">
        <f t="shared" si="22"/>
        <v>13500</v>
      </c>
      <c r="M261" s="3">
        <f>L261*'Margin Calculation Parameters'!$B$1/100</f>
        <v>3375</v>
      </c>
      <c r="N261" s="3">
        <f>L261*'Margin Calculation Parameters'!$B$2/100</f>
        <v>675</v>
      </c>
      <c r="O261" s="3">
        <f>MAX(L261+M261+N261,'Margin Calculation Parameters'!$B$3)</f>
        <v>40000</v>
      </c>
    </row>
    <row r="262" spans="1:15" x14ac:dyDescent="0.25">
      <c r="A262" s="2">
        <f>'Margin Calls'!A262</f>
        <v>45243</v>
      </c>
      <c r="B262" s="3">
        <f>'Margin Calls'!B262</f>
        <v>0</v>
      </c>
      <c r="C262" s="3">
        <f>'Margin Calls'!C262</f>
        <v>0</v>
      </c>
      <c r="D262" s="3">
        <f t="shared" ref="D262:D325" si="24">MAX(0,SUM(B262:C262))</f>
        <v>0</v>
      </c>
      <c r="E262" s="3">
        <f t="shared" si="23"/>
        <v>0</v>
      </c>
      <c r="F262" s="3">
        <f t="shared" ref="F262:F325" si="25">E262^2</f>
        <v>0</v>
      </c>
      <c r="G262" s="3">
        <f>MAX($G$5,SQRT(SUM($F$5:F262)/COUNTA($F$5:F262)))</f>
        <v>1000</v>
      </c>
      <c r="H262" s="3">
        <f t="shared" ref="H262:H325" si="26">G262*2.57583</f>
        <v>2575.83</v>
      </c>
      <c r="I262" s="3">
        <f>MAX($I$5,AVERAGE($D$5:D262))</f>
        <v>3000</v>
      </c>
      <c r="J262" s="6">
        <v>3</v>
      </c>
      <c r="K262" s="3">
        <f t="shared" ref="K262:K325" si="27">I262*J262+H262*SQRT(J262)</f>
        <v>13461.468431660142</v>
      </c>
      <c r="L262" s="3">
        <f t="shared" ref="L262:L325" si="28">ROUNDUP(K262/500,0)*500</f>
        <v>13500</v>
      </c>
      <c r="M262" s="3">
        <f>L262*'Margin Calculation Parameters'!$B$1/100</f>
        <v>3375</v>
      </c>
      <c r="N262" s="3">
        <f>L262*'Margin Calculation Parameters'!$B$2/100</f>
        <v>675</v>
      </c>
      <c r="O262" s="3">
        <f>MAX(L262+M262+N262,'Margin Calculation Parameters'!$B$3)</f>
        <v>40000</v>
      </c>
    </row>
    <row r="263" spans="1:15" x14ac:dyDescent="0.25">
      <c r="A263" s="2">
        <f>'Margin Calls'!A263</f>
        <v>45244</v>
      </c>
      <c r="B263" s="3">
        <f>'Margin Calls'!B263</f>
        <v>0</v>
      </c>
      <c r="C263" s="3">
        <f>'Margin Calls'!C263</f>
        <v>0</v>
      </c>
      <c r="D263" s="3">
        <f t="shared" si="24"/>
        <v>0</v>
      </c>
      <c r="E263" s="3">
        <f t="shared" ref="E263:E326" si="29">MAX(ABS(D263-D262),$E$5)</f>
        <v>0</v>
      </c>
      <c r="F263" s="3">
        <f t="shared" si="25"/>
        <v>0</v>
      </c>
      <c r="G263" s="3">
        <f>MAX($G$5,SQRT(SUM($F$5:F263)/COUNTA($F$5:F263)))</f>
        <v>1000</v>
      </c>
      <c r="H263" s="3">
        <f t="shared" si="26"/>
        <v>2575.83</v>
      </c>
      <c r="I263" s="3">
        <f>MAX($I$5,AVERAGE($D$5:D263))</f>
        <v>3000</v>
      </c>
      <c r="J263" s="6">
        <v>3</v>
      </c>
      <c r="K263" s="3">
        <f t="shared" si="27"/>
        <v>13461.468431660142</v>
      </c>
      <c r="L263" s="3">
        <f t="shared" si="28"/>
        <v>13500</v>
      </c>
      <c r="M263" s="3">
        <f>L263*'Margin Calculation Parameters'!$B$1/100</f>
        <v>3375</v>
      </c>
      <c r="N263" s="3">
        <f>L263*'Margin Calculation Parameters'!$B$2/100</f>
        <v>675</v>
      </c>
      <c r="O263" s="3">
        <f>MAX(L263+M263+N263,'Margin Calculation Parameters'!$B$3)</f>
        <v>40000</v>
      </c>
    </row>
    <row r="264" spans="1:15" x14ac:dyDescent="0.25">
      <c r="A264" s="2">
        <f>'Margin Calls'!A264</f>
        <v>45245</v>
      </c>
      <c r="B264" s="3">
        <f>'Margin Calls'!B264</f>
        <v>0</v>
      </c>
      <c r="C264" s="3">
        <f>'Margin Calls'!C264</f>
        <v>0</v>
      </c>
      <c r="D264" s="3">
        <f t="shared" si="24"/>
        <v>0</v>
      </c>
      <c r="E264" s="3">
        <f t="shared" si="29"/>
        <v>0</v>
      </c>
      <c r="F264" s="3">
        <f t="shared" si="25"/>
        <v>0</v>
      </c>
      <c r="G264" s="3">
        <f>MAX($G$5,SQRT(SUM($F$5:F264)/COUNTA($F$5:F264)))</f>
        <v>1000</v>
      </c>
      <c r="H264" s="3">
        <f t="shared" si="26"/>
        <v>2575.83</v>
      </c>
      <c r="I264" s="3">
        <f>MAX($I$5,AVERAGE($D$5:D264))</f>
        <v>3000</v>
      </c>
      <c r="J264" s="6">
        <v>3</v>
      </c>
      <c r="K264" s="3">
        <f t="shared" si="27"/>
        <v>13461.468431660142</v>
      </c>
      <c r="L264" s="3">
        <f t="shared" si="28"/>
        <v>13500</v>
      </c>
      <c r="M264" s="3">
        <f>L264*'Margin Calculation Parameters'!$B$1/100</f>
        <v>3375</v>
      </c>
      <c r="N264" s="3">
        <f>L264*'Margin Calculation Parameters'!$B$2/100</f>
        <v>675</v>
      </c>
      <c r="O264" s="3">
        <f>MAX(L264+M264+N264,'Margin Calculation Parameters'!$B$3)</f>
        <v>40000</v>
      </c>
    </row>
    <row r="265" spans="1:15" x14ac:dyDescent="0.25">
      <c r="A265" s="2">
        <f>'Margin Calls'!A265</f>
        <v>45246</v>
      </c>
      <c r="B265" s="3">
        <f>'Margin Calls'!B265</f>
        <v>0</v>
      </c>
      <c r="C265" s="3">
        <f>'Margin Calls'!C265</f>
        <v>0</v>
      </c>
      <c r="D265" s="3">
        <f t="shared" si="24"/>
        <v>0</v>
      </c>
      <c r="E265" s="3">
        <f t="shared" si="29"/>
        <v>0</v>
      </c>
      <c r="F265" s="3">
        <f t="shared" si="25"/>
        <v>0</v>
      </c>
      <c r="G265" s="3">
        <f>MAX($G$5,SQRT(SUM($F$5:F265)/COUNTA($F$5:F265)))</f>
        <v>1000</v>
      </c>
      <c r="H265" s="3">
        <f t="shared" si="26"/>
        <v>2575.83</v>
      </c>
      <c r="I265" s="3">
        <f>MAX($I$5,AVERAGE($D$5:D265))</f>
        <v>3000</v>
      </c>
      <c r="J265" s="6">
        <v>3</v>
      </c>
      <c r="K265" s="3">
        <f t="shared" si="27"/>
        <v>13461.468431660142</v>
      </c>
      <c r="L265" s="3">
        <f t="shared" si="28"/>
        <v>13500</v>
      </c>
      <c r="M265" s="3">
        <f>L265*'Margin Calculation Parameters'!$B$1/100</f>
        <v>3375</v>
      </c>
      <c r="N265" s="3">
        <f>L265*'Margin Calculation Parameters'!$B$2/100</f>
        <v>675</v>
      </c>
      <c r="O265" s="3">
        <f>MAX(L265+M265+N265,'Margin Calculation Parameters'!$B$3)</f>
        <v>40000</v>
      </c>
    </row>
    <row r="266" spans="1:15" x14ac:dyDescent="0.25">
      <c r="A266" s="2">
        <f>'Margin Calls'!A266</f>
        <v>45247</v>
      </c>
      <c r="B266" s="3">
        <f>'Margin Calls'!B266</f>
        <v>0</v>
      </c>
      <c r="C266" s="3">
        <f>'Margin Calls'!C266</f>
        <v>0</v>
      </c>
      <c r="D266" s="3">
        <f t="shared" si="24"/>
        <v>0</v>
      </c>
      <c r="E266" s="3">
        <f t="shared" si="29"/>
        <v>0</v>
      </c>
      <c r="F266" s="3">
        <f t="shared" si="25"/>
        <v>0</v>
      </c>
      <c r="G266" s="3">
        <f>MAX($G$5,SQRT(SUM($F$5:F266)/COUNTA($F$5:F266)))</f>
        <v>1000</v>
      </c>
      <c r="H266" s="3">
        <f t="shared" si="26"/>
        <v>2575.83</v>
      </c>
      <c r="I266" s="3">
        <f>MAX($I$5,AVERAGE($D$5:D266))</f>
        <v>3000</v>
      </c>
      <c r="J266" s="6">
        <v>3</v>
      </c>
      <c r="K266" s="3">
        <f t="shared" si="27"/>
        <v>13461.468431660142</v>
      </c>
      <c r="L266" s="3">
        <f t="shared" si="28"/>
        <v>13500</v>
      </c>
      <c r="M266" s="3">
        <f>L266*'Margin Calculation Parameters'!$B$1/100</f>
        <v>3375</v>
      </c>
      <c r="N266" s="3">
        <f>L266*'Margin Calculation Parameters'!$B$2/100</f>
        <v>675</v>
      </c>
      <c r="O266" s="3">
        <f>MAX(L266+M266+N266,'Margin Calculation Parameters'!$B$3)</f>
        <v>40000</v>
      </c>
    </row>
    <row r="267" spans="1:15" x14ac:dyDescent="0.25">
      <c r="A267" s="2">
        <f>'Margin Calls'!A267</f>
        <v>45248</v>
      </c>
      <c r="B267" s="3">
        <f>'Margin Calls'!B267</f>
        <v>0</v>
      </c>
      <c r="C267" s="3">
        <f>'Margin Calls'!C267</f>
        <v>0</v>
      </c>
      <c r="D267" s="3">
        <f t="shared" si="24"/>
        <v>0</v>
      </c>
      <c r="E267" s="3">
        <f t="shared" si="29"/>
        <v>0</v>
      </c>
      <c r="F267" s="3">
        <f t="shared" si="25"/>
        <v>0</v>
      </c>
      <c r="G267" s="3">
        <f>MAX($G$5,SQRT(SUM($F$5:F267)/COUNTA($F$5:F267)))</f>
        <v>1000</v>
      </c>
      <c r="H267" s="3">
        <f t="shared" si="26"/>
        <v>2575.83</v>
      </c>
      <c r="I267" s="3">
        <f>MAX($I$5,AVERAGE($D$5:D267))</f>
        <v>3000</v>
      </c>
      <c r="J267" s="6">
        <v>3</v>
      </c>
      <c r="K267" s="3">
        <f t="shared" si="27"/>
        <v>13461.468431660142</v>
      </c>
      <c r="L267" s="3">
        <f t="shared" si="28"/>
        <v>13500</v>
      </c>
      <c r="M267" s="3">
        <f>L267*'Margin Calculation Parameters'!$B$1/100</f>
        <v>3375</v>
      </c>
      <c r="N267" s="3">
        <f>L267*'Margin Calculation Parameters'!$B$2/100</f>
        <v>675</v>
      </c>
      <c r="O267" s="3">
        <f>MAX(L267+M267+N267,'Margin Calculation Parameters'!$B$3)</f>
        <v>40000</v>
      </c>
    </row>
    <row r="268" spans="1:15" x14ac:dyDescent="0.25">
      <c r="A268" s="2">
        <f>'Margin Calls'!A268</f>
        <v>45249</v>
      </c>
      <c r="B268" s="3">
        <f>'Margin Calls'!B268</f>
        <v>0</v>
      </c>
      <c r="C268" s="3">
        <f>'Margin Calls'!C268</f>
        <v>0</v>
      </c>
      <c r="D268" s="3">
        <f t="shared" si="24"/>
        <v>0</v>
      </c>
      <c r="E268" s="3">
        <f t="shared" si="29"/>
        <v>0</v>
      </c>
      <c r="F268" s="3">
        <f t="shared" si="25"/>
        <v>0</v>
      </c>
      <c r="G268" s="3">
        <f>MAX($G$5,SQRT(SUM($F$5:F268)/COUNTA($F$5:F268)))</f>
        <v>1000</v>
      </c>
      <c r="H268" s="3">
        <f t="shared" si="26"/>
        <v>2575.83</v>
      </c>
      <c r="I268" s="3">
        <f>MAX($I$5,AVERAGE($D$5:D268))</f>
        <v>3000</v>
      </c>
      <c r="J268" s="6">
        <v>3</v>
      </c>
      <c r="K268" s="3">
        <f t="shared" si="27"/>
        <v>13461.468431660142</v>
      </c>
      <c r="L268" s="3">
        <f t="shared" si="28"/>
        <v>13500</v>
      </c>
      <c r="M268" s="3">
        <f>L268*'Margin Calculation Parameters'!$B$1/100</f>
        <v>3375</v>
      </c>
      <c r="N268" s="3">
        <f>L268*'Margin Calculation Parameters'!$B$2/100</f>
        <v>675</v>
      </c>
      <c r="O268" s="3">
        <f>MAX(L268+M268+N268,'Margin Calculation Parameters'!$B$3)</f>
        <v>40000</v>
      </c>
    </row>
    <row r="269" spans="1:15" x14ac:dyDescent="0.25">
      <c r="A269" s="2">
        <f>'Margin Calls'!A269</f>
        <v>45250</v>
      </c>
      <c r="B269" s="3">
        <f>'Margin Calls'!B269</f>
        <v>0</v>
      </c>
      <c r="C269" s="3">
        <f>'Margin Calls'!C269</f>
        <v>0</v>
      </c>
      <c r="D269" s="3">
        <f t="shared" si="24"/>
        <v>0</v>
      </c>
      <c r="E269" s="3">
        <f t="shared" si="29"/>
        <v>0</v>
      </c>
      <c r="F269" s="3">
        <f t="shared" si="25"/>
        <v>0</v>
      </c>
      <c r="G269" s="3">
        <f>MAX($G$5,SQRT(SUM($F$5:F269)/COUNTA($F$5:F269)))</f>
        <v>1000</v>
      </c>
      <c r="H269" s="3">
        <f t="shared" si="26"/>
        <v>2575.83</v>
      </c>
      <c r="I269" s="3">
        <f>MAX($I$5,AVERAGE($D$5:D269))</f>
        <v>3000</v>
      </c>
      <c r="J269" s="6">
        <v>3</v>
      </c>
      <c r="K269" s="3">
        <f t="shared" si="27"/>
        <v>13461.468431660142</v>
      </c>
      <c r="L269" s="3">
        <f t="shared" si="28"/>
        <v>13500</v>
      </c>
      <c r="M269" s="3">
        <f>L269*'Margin Calculation Parameters'!$B$1/100</f>
        <v>3375</v>
      </c>
      <c r="N269" s="3">
        <f>L269*'Margin Calculation Parameters'!$B$2/100</f>
        <v>675</v>
      </c>
      <c r="O269" s="3">
        <f>MAX(L269+M269+N269,'Margin Calculation Parameters'!$B$3)</f>
        <v>40000</v>
      </c>
    </row>
    <row r="270" spans="1:15" x14ac:dyDescent="0.25">
      <c r="A270" s="2">
        <f>'Margin Calls'!A270</f>
        <v>45251</v>
      </c>
      <c r="B270" s="3">
        <f>'Margin Calls'!B270</f>
        <v>0</v>
      </c>
      <c r="C270" s="3">
        <f>'Margin Calls'!C270</f>
        <v>0</v>
      </c>
      <c r="D270" s="3">
        <f t="shared" si="24"/>
        <v>0</v>
      </c>
      <c r="E270" s="3">
        <f t="shared" si="29"/>
        <v>0</v>
      </c>
      <c r="F270" s="3">
        <f t="shared" si="25"/>
        <v>0</v>
      </c>
      <c r="G270" s="3">
        <f>MAX($G$5,SQRT(SUM($F$5:F270)/COUNTA($F$5:F270)))</f>
        <v>1000</v>
      </c>
      <c r="H270" s="3">
        <f t="shared" si="26"/>
        <v>2575.83</v>
      </c>
      <c r="I270" s="3">
        <f>MAX($I$5,AVERAGE($D$5:D270))</f>
        <v>3000</v>
      </c>
      <c r="J270" s="6">
        <v>3</v>
      </c>
      <c r="K270" s="3">
        <f t="shared" si="27"/>
        <v>13461.468431660142</v>
      </c>
      <c r="L270" s="3">
        <f t="shared" si="28"/>
        <v>13500</v>
      </c>
      <c r="M270" s="3">
        <f>L270*'Margin Calculation Parameters'!$B$1/100</f>
        <v>3375</v>
      </c>
      <c r="N270" s="3">
        <f>L270*'Margin Calculation Parameters'!$B$2/100</f>
        <v>675</v>
      </c>
      <c r="O270" s="3">
        <f>MAX(L270+M270+N270,'Margin Calculation Parameters'!$B$3)</f>
        <v>40000</v>
      </c>
    </row>
    <row r="271" spans="1:15" x14ac:dyDescent="0.25">
      <c r="A271" s="2">
        <f>'Margin Calls'!A271</f>
        <v>45252</v>
      </c>
      <c r="B271" s="3">
        <f>'Margin Calls'!B271</f>
        <v>0</v>
      </c>
      <c r="C271" s="3">
        <f>'Margin Calls'!C271</f>
        <v>0</v>
      </c>
      <c r="D271" s="3">
        <f t="shared" si="24"/>
        <v>0</v>
      </c>
      <c r="E271" s="3">
        <f t="shared" si="29"/>
        <v>0</v>
      </c>
      <c r="F271" s="3">
        <f t="shared" si="25"/>
        <v>0</v>
      </c>
      <c r="G271" s="3">
        <f>MAX($G$5,SQRT(SUM($F$5:F271)/COUNTA($F$5:F271)))</f>
        <v>1000</v>
      </c>
      <c r="H271" s="3">
        <f t="shared" si="26"/>
        <v>2575.83</v>
      </c>
      <c r="I271" s="3">
        <f>MAX($I$5,AVERAGE($D$5:D271))</f>
        <v>3000</v>
      </c>
      <c r="J271" s="6">
        <v>3</v>
      </c>
      <c r="K271" s="3">
        <f t="shared" si="27"/>
        <v>13461.468431660142</v>
      </c>
      <c r="L271" s="3">
        <f t="shared" si="28"/>
        <v>13500</v>
      </c>
      <c r="M271" s="3">
        <f>L271*'Margin Calculation Parameters'!$B$1/100</f>
        <v>3375</v>
      </c>
      <c r="N271" s="3">
        <f>L271*'Margin Calculation Parameters'!$B$2/100</f>
        <v>675</v>
      </c>
      <c r="O271" s="3">
        <f>MAX(L271+M271+N271,'Margin Calculation Parameters'!$B$3)</f>
        <v>40000</v>
      </c>
    </row>
    <row r="272" spans="1:15" x14ac:dyDescent="0.25">
      <c r="A272" s="2">
        <f>'Margin Calls'!A272</f>
        <v>45253</v>
      </c>
      <c r="B272" s="3">
        <f>'Margin Calls'!B272</f>
        <v>0</v>
      </c>
      <c r="C272" s="3">
        <f>'Margin Calls'!C272</f>
        <v>0</v>
      </c>
      <c r="D272" s="3">
        <f t="shared" si="24"/>
        <v>0</v>
      </c>
      <c r="E272" s="3">
        <f t="shared" si="29"/>
        <v>0</v>
      </c>
      <c r="F272" s="3">
        <f t="shared" si="25"/>
        <v>0</v>
      </c>
      <c r="G272" s="3">
        <f>MAX($G$5,SQRT(SUM($F$5:F272)/COUNTA($F$5:F272)))</f>
        <v>1000</v>
      </c>
      <c r="H272" s="3">
        <f t="shared" si="26"/>
        <v>2575.83</v>
      </c>
      <c r="I272" s="3">
        <f>MAX($I$5,AVERAGE($D$5:D272))</f>
        <v>3000</v>
      </c>
      <c r="J272" s="6">
        <v>3</v>
      </c>
      <c r="K272" s="3">
        <f t="shared" si="27"/>
        <v>13461.468431660142</v>
      </c>
      <c r="L272" s="3">
        <f t="shared" si="28"/>
        <v>13500</v>
      </c>
      <c r="M272" s="3">
        <f>L272*'Margin Calculation Parameters'!$B$1/100</f>
        <v>3375</v>
      </c>
      <c r="N272" s="3">
        <f>L272*'Margin Calculation Parameters'!$B$2/100</f>
        <v>675</v>
      </c>
      <c r="O272" s="3">
        <f>MAX(L272+M272+N272,'Margin Calculation Parameters'!$B$3)</f>
        <v>40000</v>
      </c>
    </row>
    <row r="273" spans="1:15" x14ac:dyDescent="0.25">
      <c r="A273" s="2">
        <f>'Margin Calls'!A273</f>
        <v>45254</v>
      </c>
      <c r="B273" s="3">
        <f>'Margin Calls'!B273</f>
        <v>0</v>
      </c>
      <c r="C273" s="3">
        <f>'Margin Calls'!C273</f>
        <v>0</v>
      </c>
      <c r="D273" s="3">
        <f t="shared" si="24"/>
        <v>0</v>
      </c>
      <c r="E273" s="3">
        <f t="shared" si="29"/>
        <v>0</v>
      </c>
      <c r="F273" s="3">
        <f t="shared" si="25"/>
        <v>0</v>
      </c>
      <c r="G273" s="3">
        <f>MAX($G$5,SQRT(SUM($F$5:F273)/COUNTA($F$5:F273)))</f>
        <v>1000</v>
      </c>
      <c r="H273" s="3">
        <f t="shared" si="26"/>
        <v>2575.83</v>
      </c>
      <c r="I273" s="3">
        <f>MAX($I$5,AVERAGE($D$5:D273))</f>
        <v>3000</v>
      </c>
      <c r="J273" s="6">
        <v>3</v>
      </c>
      <c r="K273" s="3">
        <f t="shared" si="27"/>
        <v>13461.468431660142</v>
      </c>
      <c r="L273" s="3">
        <f t="shared" si="28"/>
        <v>13500</v>
      </c>
      <c r="M273" s="3">
        <f>L273*'Margin Calculation Parameters'!$B$1/100</f>
        <v>3375</v>
      </c>
      <c r="N273" s="3">
        <f>L273*'Margin Calculation Parameters'!$B$2/100</f>
        <v>675</v>
      </c>
      <c r="O273" s="3">
        <f>MAX(L273+M273+N273,'Margin Calculation Parameters'!$B$3)</f>
        <v>40000</v>
      </c>
    </row>
    <row r="274" spans="1:15" x14ac:dyDescent="0.25">
      <c r="A274" s="2">
        <f>'Margin Calls'!A274</f>
        <v>45255</v>
      </c>
      <c r="B274" s="3">
        <f>'Margin Calls'!B274</f>
        <v>0</v>
      </c>
      <c r="C274" s="3">
        <f>'Margin Calls'!C274</f>
        <v>0</v>
      </c>
      <c r="D274" s="3">
        <f t="shared" si="24"/>
        <v>0</v>
      </c>
      <c r="E274" s="3">
        <f t="shared" si="29"/>
        <v>0</v>
      </c>
      <c r="F274" s="3">
        <f t="shared" si="25"/>
        <v>0</v>
      </c>
      <c r="G274" s="3">
        <f>MAX($G$5,SQRT(SUM($F$5:F274)/COUNTA($F$5:F274)))</f>
        <v>1000</v>
      </c>
      <c r="H274" s="3">
        <f t="shared" si="26"/>
        <v>2575.83</v>
      </c>
      <c r="I274" s="3">
        <f>MAX($I$5,AVERAGE($D$5:D274))</f>
        <v>3000</v>
      </c>
      <c r="J274" s="6">
        <v>3</v>
      </c>
      <c r="K274" s="3">
        <f t="shared" si="27"/>
        <v>13461.468431660142</v>
      </c>
      <c r="L274" s="3">
        <f t="shared" si="28"/>
        <v>13500</v>
      </c>
      <c r="M274" s="3">
        <f>L274*'Margin Calculation Parameters'!$B$1/100</f>
        <v>3375</v>
      </c>
      <c r="N274" s="3">
        <f>L274*'Margin Calculation Parameters'!$B$2/100</f>
        <v>675</v>
      </c>
      <c r="O274" s="3">
        <f>MAX(L274+M274+N274,'Margin Calculation Parameters'!$B$3)</f>
        <v>40000</v>
      </c>
    </row>
    <row r="275" spans="1:15" x14ac:dyDescent="0.25">
      <c r="A275" s="2">
        <f>'Margin Calls'!A275</f>
        <v>45256</v>
      </c>
      <c r="B275" s="3">
        <f>'Margin Calls'!B275</f>
        <v>0</v>
      </c>
      <c r="C275" s="3">
        <f>'Margin Calls'!C275</f>
        <v>0</v>
      </c>
      <c r="D275" s="3">
        <f t="shared" si="24"/>
        <v>0</v>
      </c>
      <c r="E275" s="3">
        <f t="shared" si="29"/>
        <v>0</v>
      </c>
      <c r="F275" s="3">
        <f t="shared" si="25"/>
        <v>0</v>
      </c>
      <c r="G275" s="3">
        <f>MAX($G$5,SQRT(SUM($F$5:F275)/COUNTA($F$5:F275)))</f>
        <v>1000</v>
      </c>
      <c r="H275" s="3">
        <f t="shared" si="26"/>
        <v>2575.83</v>
      </c>
      <c r="I275" s="3">
        <f>MAX($I$5,AVERAGE($D$5:D275))</f>
        <v>3000</v>
      </c>
      <c r="J275" s="6">
        <v>3</v>
      </c>
      <c r="K275" s="3">
        <f t="shared" si="27"/>
        <v>13461.468431660142</v>
      </c>
      <c r="L275" s="3">
        <f t="shared" si="28"/>
        <v>13500</v>
      </c>
      <c r="M275" s="3">
        <f>L275*'Margin Calculation Parameters'!$B$1/100</f>
        <v>3375</v>
      </c>
      <c r="N275" s="3">
        <f>L275*'Margin Calculation Parameters'!$B$2/100</f>
        <v>675</v>
      </c>
      <c r="O275" s="3">
        <f>MAX(L275+M275+N275,'Margin Calculation Parameters'!$B$3)</f>
        <v>40000</v>
      </c>
    </row>
    <row r="276" spans="1:15" x14ac:dyDescent="0.25">
      <c r="A276" s="2">
        <f>'Margin Calls'!A276</f>
        <v>45257</v>
      </c>
      <c r="B276" s="3">
        <f>'Margin Calls'!B276</f>
        <v>0</v>
      </c>
      <c r="C276" s="3">
        <f>'Margin Calls'!C276</f>
        <v>0</v>
      </c>
      <c r="D276" s="3">
        <f t="shared" si="24"/>
        <v>0</v>
      </c>
      <c r="E276" s="3">
        <f t="shared" si="29"/>
        <v>0</v>
      </c>
      <c r="F276" s="3">
        <f t="shared" si="25"/>
        <v>0</v>
      </c>
      <c r="G276" s="3">
        <f>MAX($G$5,SQRT(SUM($F$5:F276)/COUNTA($F$5:F276)))</f>
        <v>1000</v>
      </c>
      <c r="H276" s="3">
        <f t="shared" si="26"/>
        <v>2575.83</v>
      </c>
      <c r="I276" s="3">
        <f>MAX($I$5,AVERAGE($D$5:D276))</f>
        <v>3000</v>
      </c>
      <c r="J276" s="6">
        <v>3</v>
      </c>
      <c r="K276" s="3">
        <f t="shared" si="27"/>
        <v>13461.468431660142</v>
      </c>
      <c r="L276" s="3">
        <f t="shared" si="28"/>
        <v>13500</v>
      </c>
      <c r="M276" s="3">
        <f>L276*'Margin Calculation Parameters'!$B$1/100</f>
        <v>3375</v>
      </c>
      <c r="N276" s="3">
        <f>L276*'Margin Calculation Parameters'!$B$2/100</f>
        <v>675</v>
      </c>
      <c r="O276" s="3">
        <f>MAX(L276+M276+N276,'Margin Calculation Parameters'!$B$3)</f>
        <v>40000</v>
      </c>
    </row>
    <row r="277" spans="1:15" x14ac:dyDescent="0.25">
      <c r="A277" s="2">
        <f>'Margin Calls'!A277</f>
        <v>45258</v>
      </c>
      <c r="B277" s="3">
        <f>'Margin Calls'!B277</f>
        <v>0</v>
      </c>
      <c r="C277" s="3">
        <f>'Margin Calls'!C277</f>
        <v>0</v>
      </c>
      <c r="D277" s="3">
        <f t="shared" si="24"/>
        <v>0</v>
      </c>
      <c r="E277" s="3">
        <f t="shared" si="29"/>
        <v>0</v>
      </c>
      <c r="F277" s="3">
        <f t="shared" si="25"/>
        <v>0</v>
      </c>
      <c r="G277" s="3">
        <f>MAX($G$5,SQRT(SUM($F$5:F277)/COUNTA($F$5:F277)))</f>
        <v>1000</v>
      </c>
      <c r="H277" s="3">
        <f t="shared" si="26"/>
        <v>2575.83</v>
      </c>
      <c r="I277" s="3">
        <f>MAX($I$5,AVERAGE($D$5:D277))</f>
        <v>3000</v>
      </c>
      <c r="J277" s="6">
        <v>3</v>
      </c>
      <c r="K277" s="3">
        <f t="shared" si="27"/>
        <v>13461.468431660142</v>
      </c>
      <c r="L277" s="3">
        <f t="shared" si="28"/>
        <v>13500</v>
      </c>
      <c r="M277" s="3">
        <f>L277*'Margin Calculation Parameters'!$B$1/100</f>
        <v>3375</v>
      </c>
      <c r="N277" s="3">
        <f>L277*'Margin Calculation Parameters'!$B$2/100</f>
        <v>675</v>
      </c>
      <c r="O277" s="3">
        <f>MAX(L277+M277+N277,'Margin Calculation Parameters'!$B$3)</f>
        <v>40000</v>
      </c>
    </row>
    <row r="278" spans="1:15" x14ac:dyDescent="0.25">
      <c r="A278" s="2">
        <f>'Margin Calls'!A278</f>
        <v>45259</v>
      </c>
      <c r="B278" s="3">
        <f>'Margin Calls'!B278</f>
        <v>0</v>
      </c>
      <c r="C278" s="3">
        <f>'Margin Calls'!C278</f>
        <v>0</v>
      </c>
      <c r="D278" s="3">
        <f t="shared" si="24"/>
        <v>0</v>
      </c>
      <c r="E278" s="3">
        <f t="shared" si="29"/>
        <v>0</v>
      </c>
      <c r="F278" s="3">
        <f t="shared" si="25"/>
        <v>0</v>
      </c>
      <c r="G278" s="3">
        <f>MAX($G$5,SQRT(SUM($F$5:F278)/COUNTA($F$5:F278)))</f>
        <v>1000</v>
      </c>
      <c r="H278" s="3">
        <f t="shared" si="26"/>
        <v>2575.83</v>
      </c>
      <c r="I278" s="3">
        <f>MAX($I$5,AVERAGE($D$5:D278))</f>
        <v>3000</v>
      </c>
      <c r="J278" s="6">
        <v>3</v>
      </c>
      <c r="K278" s="3">
        <f t="shared" si="27"/>
        <v>13461.468431660142</v>
      </c>
      <c r="L278" s="3">
        <f t="shared" si="28"/>
        <v>13500</v>
      </c>
      <c r="M278" s="3">
        <f>L278*'Margin Calculation Parameters'!$B$1/100</f>
        <v>3375</v>
      </c>
      <c r="N278" s="3">
        <f>L278*'Margin Calculation Parameters'!$B$2/100</f>
        <v>675</v>
      </c>
      <c r="O278" s="3">
        <f>MAX(L278+M278+N278,'Margin Calculation Parameters'!$B$3)</f>
        <v>40000</v>
      </c>
    </row>
    <row r="279" spans="1:15" x14ac:dyDescent="0.25">
      <c r="A279" s="2">
        <f>'Margin Calls'!A279</f>
        <v>45260</v>
      </c>
      <c r="B279" s="3">
        <f>'Margin Calls'!B279</f>
        <v>0</v>
      </c>
      <c r="C279" s="3">
        <f>'Margin Calls'!C279</f>
        <v>0</v>
      </c>
      <c r="D279" s="3">
        <f t="shared" si="24"/>
        <v>0</v>
      </c>
      <c r="E279" s="3">
        <f t="shared" si="29"/>
        <v>0</v>
      </c>
      <c r="F279" s="3">
        <f t="shared" si="25"/>
        <v>0</v>
      </c>
      <c r="G279" s="3">
        <f>MAX($G$5,SQRT(SUM($F$5:F279)/COUNTA($F$5:F279)))</f>
        <v>1000</v>
      </c>
      <c r="H279" s="3">
        <f t="shared" si="26"/>
        <v>2575.83</v>
      </c>
      <c r="I279" s="3">
        <f>MAX($I$5,AVERAGE($D$5:D279))</f>
        <v>3000</v>
      </c>
      <c r="J279" s="6">
        <v>3</v>
      </c>
      <c r="K279" s="3">
        <f t="shared" si="27"/>
        <v>13461.468431660142</v>
      </c>
      <c r="L279" s="3">
        <f t="shared" si="28"/>
        <v>13500</v>
      </c>
      <c r="M279" s="3">
        <f>L279*'Margin Calculation Parameters'!$B$1/100</f>
        <v>3375</v>
      </c>
      <c r="N279" s="3">
        <f>L279*'Margin Calculation Parameters'!$B$2/100</f>
        <v>675</v>
      </c>
      <c r="O279" s="3">
        <f>MAX(L279+M279+N279,'Margin Calculation Parameters'!$B$3)</f>
        <v>40000</v>
      </c>
    </row>
    <row r="280" spans="1:15" x14ac:dyDescent="0.25">
      <c r="A280" s="2">
        <f>'Margin Calls'!A280</f>
        <v>45261</v>
      </c>
      <c r="B280" s="3">
        <f>'Margin Calls'!B280</f>
        <v>0</v>
      </c>
      <c r="C280" s="3">
        <f>'Margin Calls'!C280</f>
        <v>0</v>
      </c>
      <c r="D280" s="3">
        <f t="shared" si="24"/>
        <v>0</v>
      </c>
      <c r="E280" s="3">
        <f t="shared" si="29"/>
        <v>0</v>
      </c>
      <c r="F280" s="3">
        <f t="shared" si="25"/>
        <v>0</v>
      </c>
      <c r="G280" s="3">
        <f>MAX($G$5,SQRT(SUM($F$5:F280)/COUNTA($F$5:F280)))</f>
        <v>1000</v>
      </c>
      <c r="H280" s="3">
        <f t="shared" si="26"/>
        <v>2575.83</v>
      </c>
      <c r="I280" s="3">
        <f>MAX($I$5,AVERAGE($D$5:D280))</f>
        <v>3000</v>
      </c>
      <c r="J280" s="6">
        <v>3</v>
      </c>
      <c r="K280" s="3">
        <f t="shared" si="27"/>
        <v>13461.468431660142</v>
      </c>
      <c r="L280" s="3">
        <f t="shared" si="28"/>
        <v>13500</v>
      </c>
      <c r="M280" s="3">
        <f>L280*'Margin Calculation Parameters'!$B$1/100</f>
        <v>3375</v>
      </c>
      <c r="N280" s="3">
        <f>L280*'Margin Calculation Parameters'!$B$2/100</f>
        <v>675</v>
      </c>
      <c r="O280" s="3">
        <f>MAX(L280+M280+N280,'Margin Calculation Parameters'!$B$3)</f>
        <v>40000</v>
      </c>
    </row>
    <row r="281" spans="1:15" x14ac:dyDescent="0.25">
      <c r="A281" s="2">
        <f>'Margin Calls'!A281</f>
        <v>45262</v>
      </c>
      <c r="B281" s="3">
        <f>'Margin Calls'!B281</f>
        <v>0</v>
      </c>
      <c r="C281" s="3">
        <f>'Margin Calls'!C281</f>
        <v>0</v>
      </c>
      <c r="D281" s="3">
        <f t="shared" si="24"/>
        <v>0</v>
      </c>
      <c r="E281" s="3">
        <f t="shared" si="29"/>
        <v>0</v>
      </c>
      <c r="F281" s="3">
        <f t="shared" si="25"/>
        <v>0</v>
      </c>
      <c r="G281" s="3">
        <f>MAX($G$5,SQRT(SUM($F$5:F281)/COUNTA($F$5:F281)))</f>
        <v>1000</v>
      </c>
      <c r="H281" s="3">
        <f t="shared" si="26"/>
        <v>2575.83</v>
      </c>
      <c r="I281" s="3">
        <f>MAX($I$5,AVERAGE($D$5:D281))</f>
        <v>3000</v>
      </c>
      <c r="J281" s="6">
        <v>3</v>
      </c>
      <c r="K281" s="3">
        <f t="shared" si="27"/>
        <v>13461.468431660142</v>
      </c>
      <c r="L281" s="3">
        <f t="shared" si="28"/>
        <v>13500</v>
      </c>
      <c r="M281" s="3">
        <f>L281*'Margin Calculation Parameters'!$B$1/100</f>
        <v>3375</v>
      </c>
      <c r="N281" s="3">
        <f>L281*'Margin Calculation Parameters'!$B$2/100</f>
        <v>675</v>
      </c>
      <c r="O281" s="3">
        <f>MAX(L281+M281+N281,'Margin Calculation Parameters'!$B$3)</f>
        <v>40000</v>
      </c>
    </row>
    <row r="282" spans="1:15" x14ac:dyDescent="0.25">
      <c r="A282" s="2">
        <f>'Margin Calls'!A282</f>
        <v>45263</v>
      </c>
      <c r="B282" s="3">
        <f>'Margin Calls'!B282</f>
        <v>0</v>
      </c>
      <c r="C282" s="3">
        <f>'Margin Calls'!C282</f>
        <v>0</v>
      </c>
      <c r="D282" s="3">
        <f t="shared" si="24"/>
        <v>0</v>
      </c>
      <c r="E282" s="3">
        <f t="shared" si="29"/>
        <v>0</v>
      </c>
      <c r="F282" s="3">
        <f t="shared" si="25"/>
        <v>0</v>
      </c>
      <c r="G282" s="3">
        <f>MAX($G$5,SQRT(SUM($F$5:F282)/COUNTA($F$5:F282)))</f>
        <v>1000</v>
      </c>
      <c r="H282" s="3">
        <f t="shared" si="26"/>
        <v>2575.83</v>
      </c>
      <c r="I282" s="3">
        <f>MAX($I$5,AVERAGE($D$5:D282))</f>
        <v>3000</v>
      </c>
      <c r="J282" s="6">
        <v>3</v>
      </c>
      <c r="K282" s="3">
        <f t="shared" si="27"/>
        <v>13461.468431660142</v>
      </c>
      <c r="L282" s="3">
        <f t="shared" si="28"/>
        <v>13500</v>
      </c>
      <c r="M282" s="3">
        <f>L282*'Margin Calculation Parameters'!$B$1/100</f>
        <v>3375</v>
      </c>
      <c r="N282" s="3">
        <f>L282*'Margin Calculation Parameters'!$B$2/100</f>
        <v>675</v>
      </c>
      <c r="O282" s="3">
        <f>MAX(L282+M282+N282,'Margin Calculation Parameters'!$B$3)</f>
        <v>40000</v>
      </c>
    </row>
    <row r="283" spans="1:15" x14ac:dyDescent="0.25">
      <c r="A283" s="2">
        <f>'Margin Calls'!A283</f>
        <v>45264</v>
      </c>
      <c r="B283" s="3">
        <f>'Margin Calls'!B283</f>
        <v>0</v>
      </c>
      <c r="C283" s="3">
        <f>'Margin Calls'!C283</f>
        <v>0</v>
      </c>
      <c r="D283" s="3">
        <f t="shared" si="24"/>
        <v>0</v>
      </c>
      <c r="E283" s="3">
        <f t="shared" si="29"/>
        <v>0</v>
      </c>
      <c r="F283" s="3">
        <f t="shared" si="25"/>
        <v>0</v>
      </c>
      <c r="G283" s="3">
        <f>MAX($G$5,SQRT(SUM($F$5:F283)/COUNTA($F$5:F283)))</f>
        <v>1000</v>
      </c>
      <c r="H283" s="3">
        <f t="shared" si="26"/>
        <v>2575.83</v>
      </c>
      <c r="I283" s="3">
        <f>MAX($I$5,AVERAGE($D$5:D283))</f>
        <v>3000</v>
      </c>
      <c r="J283" s="6">
        <v>3</v>
      </c>
      <c r="K283" s="3">
        <f t="shared" si="27"/>
        <v>13461.468431660142</v>
      </c>
      <c r="L283" s="3">
        <f t="shared" si="28"/>
        <v>13500</v>
      </c>
      <c r="M283" s="3">
        <f>L283*'Margin Calculation Parameters'!$B$1/100</f>
        <v>3375</v>
      </c>
      <c r="N283" s="3">
        <f>L283*'Margin Calculation Parameters'!$B$2/100</f>
        <v>675</v>
      </c>
      <c r="O283" s="3">
        <f>MAX(L283+M283+N283,'Margin Calculation Parameters'!$B$3)</f>
        <v>40000</v>
      </c>
    </row>
    <row r="284" spans="1:15" x14ac:dyDescent="0.25">
      <c r="A284" s="2">
        <f>'Margin Calls'!A284</f>
        <v>45265</v>
      </c>
      <c r="B284" s="3">
        <f>'Margin Calls'!B284</f>
        <v>0</v>
      </c>
      <c r="C284" s="3">
        <f>'Margin Calls'!C284</f>
        <v>0</v>
      </c>
      <c r="D284" s="3">
        <f t="shared" si="24"/>
        <v>0</v>
      </c>
      <c r="E284" s="3">
        <f t="shared" si="29"/>
        <v>0</v>
      </c>
      <c r="F284" s="3">
        <f t="shared" si="25"/>
        <v>0</v>
      </c>
      <c r="G284" s="3">
        <f>MAX($G$5,SQRT(SUM($F$5:F284)/COUNTA($F$5:F284)))</f>
        <v>1000</v>
      </c>
      <c r="H284" s="3">
        <f t="shared" si="26"/>
        <v>2575.83</v>
      </c>
      <c r="I284" s="3">
        <f>MAX($I$5,AVERAGE($D$5:D284))</f>
        <v>3000</v>
      </c>
      <c r="J284" s="6">
        <v>3</v>
      </c>
      <c r="K284" s="3">
        <f t="shared" si="27"/>
        <v>13461.468431660142</v>
      </c>
      <c r="L284" s="3">
        <f t="shared" si="28"/>
        <v>13500</v>
      </c>
      <c r="M284" s="3">
        <f>L284*'Margin Calculation Parameters'!$B$1/100</f>
        <v>3375</v>
      </c>
      <c r="N284" s="3">
        <f>L284*'Margin Calculation Parameters'!$B$2/100</f>
        <v>675</v>
      </c>
      <c r="O284" s="3">
        <f>MAX(L284+M284+N284,'Margin Calculation Parameters'!$B$3)</f>
        <v>40000</v>
      </c>
    </row>
    <row r="285" spans="1:15" x14ac:dyDescent="0.25">
      <c r="A285" s="2">
        <f>'Margin Calls'!A285</f>
        <v>45266</v>
      </c>
      <c r="B285" s="3">
        <f>'Margin Calls'!B285</f>
        <v>0</v>
      </c>
      <c r="C285" s="3">
        <f>'Margin Calls'!C285</f>
        <v>0</v>
      </c>
      <c r="D285" s="3">
        <f t="shared" si="24"/>
        <v>0</v>
      </c>
      <c r="E285" s="3">
        <f t="shared" si="29"/>
        <v>0</v>
      </c>
      <c r="F285" s="3">
        <f t="shared" si="25"/>
        <v>0</v>
      </c>
      <c r="G285" s="3">
        <f>MAX($G$5,SQRT(SUM($F$5:F285)/COUNTA($F$5:F285)))</f>
        <v>1000</v>
      </c>
      <c r="H285" s="3">
        <f t="shared" si="26"/>
        <v>2575.83</v>
      </c>
      <c r="I285" s="3">
        <f>MAX($I$5,AVERAGE($D$5:D285))</f>
        <v>3000</v>
      </c>
      <c r="J285" s="6">
        <v>3</v>
      </c>
      <c r="K285" s="3">
        <f t="shared" si="27"/>
        <v>13461.468431660142</v>
      </c>
      <c r="L285" s="3">
        <f t="shared" si="28"/>
        <v>13500</v>
      </c>
      <c r="M285" s="3">
        <f>L285*'Margin Calculation Parameters'!$B$1/100</f>
        <v>3375</v>
      </c>
      <c r="N285" s="3">
        <f>L285*'Margin Calculation Parameters'!$B$2/100</f>
        <v>675</v>
      </c>
      <c r="O285" s="3">
        <f>MAX(L285+M285+N285,'Margin Calculation Parameters'!$B$3)</f>
        <v>40000</v>
      </c>
    </row>
    <row r="286" spans="1:15" x14ac:dyDescent="0.25">
      <c r="A286" s="2">
        <f>'Margin Calls'!A286</f>
        <v>45267</v>
      </c>
      <c r="B286" s="3">
        <f>'Margin Calls'!B286</f>
        <v>0</v>
      </c>
      <c r="C286" s="3">
        <f>'Margin Calls'!C286</f>
        <v>0</v>
      </c>
      <c r="D286" s="3">
        <f t="shared" si="24"/>
        <v>0</v>
      </c>
      <c r="E286" s="3">
        <f t="shared" si="29"/>
        <v>0</v>
      </c>
      <c r="F286" s="3">
        <f t="shared" si="25"/>
        <v>0</v>
      </c>
      <c r="G286" s="3">
        <f>MAX($G$5,SQRT(SUM($F$5:F286)/COUNTA($F$5:F286)))</f>
        <v>1000</v>
      </c>
      <c r="H286" s="3">
        <f t="shared" si="26"/>
        <v>2575.83</v>
      </c>
      <c r="I286" s="3">
        <f>MAX($I$5,AVERAGE($D$5:D286))</f>
        <v>3000</v>
      </c>
      <c r="J286" s="6">
        <v>3</v>
      </c>
      <c r="K286" s="3">
        <f t="shared" si="27"/>
        <v>13461.468431660142</v>
      </c>
      <c r="L286" s="3">
        <f t="shared" si="28"/>
        <v>13500</v>
      </c>
      <c r="M286" s="3">
        <f>L286*'Margin Calculation Parameters'!$B$1/100</f>
        <v>3375</v>
      </c>
      <c r="N286" s="3">
        <f>L286*'Margin Calculation Parameters'!$B$2/100</f>
        <v>675</v>
      </c>
      <c r="O286" s="3">
        <f>MAX(L286+M286+N286,'Margin Calculation Parameters'!$B$3)</f>
        <v>40000</v>
      </c>
    </row>
    <row r="287" spans="1:15" x14ac:dyDescent="0.25">
      <c r="A287" s="2">
        <f>'Margin Calls'!A287</f>
        <v>45268</v>
      </c>
      <c r="B287" s="3">
        <f>'Margin Calls'!B287</f>
        <v>0</v>
      </c>
      <c r="C287" s="3">
        <f>'Margin Calls'!C287</f>
        <v>0</v>
      </c>
      <c r="D287" s="3">
        <f t="shared" si="24"/>
        <v>0</v>
      </c>
      <c r="E287" s="3">
        <f t="shared" si="29"/>
        <v>0</v>
      </c>
      <c r="F287" s="3">
        <f t="shared" si="25"/>
        <v>0</v>
      </c>
      <c r="G287" s="3">
        <f>MAX($G$5,SQRT(SUM($F$5:F287)/COUNTA($F$5:F287)))</f>
        <v>1000</v>
      </c>
      <c r="H287" s="3">
        <f t="shared" si="26"/>
        <v>2575.83</v>
      </c>
      <c r="I287" s="3">
        <f>MAX($I$5,AVERAGE($D$5:D287))</f>
        <v>3000</v>
      </c>
      <c r="J287" s="6">
        <v>3</v>
      </c>
      <c r="K287" s="3">
        <f t="shared" si="27"/>
        <v>13461.468431660142</v>
      </c>
      <c r="L287" s="3">
        <f t="shared" si="28"/>
        <v>13500</v>
      </c>
      <c r="M287" s="3">
        <f>L287*'Margin Calculation Parameters'!$B$1/100</f>
        <v>3375</v>
      </c>
      <c r="N287" s="3">
        <f>L287*'Margin Calculation Parameters'!$B$2/100</f>
        <v>675</v>
      </c>
      <c r="O287" s="3">
        <f>MAX(L287+M287+N287,'Margin Calculation Parameters'!$B$3)</f>
        <v>40000</v>
      </c>
    </row>
    <row r="288" spans="1:15" x14ac:dyDescent="0.25">
      <c r="A288" s="2">
        <f>'Margin Calls'!A288</f>
        <v>45269</v>
      </c>
      <c r="B288" s="3">
        <f>'Margin Calls'!B288</f>
        <v>0</v>
      </c>
      <c r="C288" s="3">
        <f>'Margin Calls'!C288</f>
        <v>0</v>
      </c>
      <c r="D288" s="3">
        <f t="shared" si="24"/>
        <v>0</v>
      </c>
      <c r="E288" s="3">
        <f t="shared" si="29"/>
        <v>0</v>
      </c>
      <c r="F288" s="3">
        <f t="shared" si="25"/>
        <v>0</v>
      </c>
      <c r="G288" s="3">
        <f>MAX($G$5,SQRT(SUM($F$5:F288)/COUNTA($F$5:F288)))</f>
        <v>1000</v>
      </c>
      <c r="H288" s="3">
        <f t="shared" si="26"/>
        <v>2575.83</v>
      </c>
      <c r="I288" s="3">
        <f>MAX($I$5,AVERAGE($D$5:D288))</f>
        <v>3000</v>
      </c>
      <c r="J288" s="6">
        <v>3</v>
      </c>
      <c r="K288" s="3">
        <f t="shared" si="27"/>
        <v>13461.468431660142</v>
      </c>
      <c r="L288" s="3">
        <f t="shared" si="28"/>
        <v>13500</v>
      </c>
      <c r="M288" s="3">
        <f>L288*'Margin Calculation Parameters'!$B$1/100</f>
        <v>3375</v>
      </c>
      <c r="N288" s="3">
        <f>L288*'Margin Calculation Parameters'!$B$2/100</f>
        <v>675</v>
      </c>
      <c r="O288" s="3">
        <f>MAX(L288+M288+N288,'Margin Calculation Parameters'!$B$3)</f>
        <v>40000</v>
      </c>
    </row>
    <row r="289" spans="1:15" x14ac:dyDescent="0.25">
      <c r="A289" s="2">
        <f>'Margin Calls'!A289</f>
        <v>45270</v>
      </c>
      <c r="B289" s="3">
        <f>'Margin Calls'!B289</f>
        <v>0</v>
      </c>
      <c r="C289" s="3">
        <f>'Margin Calls'!C289</f>
        <v>0</v>
      </c>
      <c r="D289" s="3">
        <f t="shared" si="24"/>
        <v>0</v>
      </c>
      <c r="E289" s="3">
        <f t="shared" si="29"/>
        <v>0</v>
      </c>
      <c r="F289" s="3">
        <f t="shared" si="25"/>
        <v>0</v>
      </c>
      <c r="G289" s="3">
        <f>MAX($G$5,SQRT(SUM($F$5:F289)/COUNTA($F$5:F289)))</f>
        <v>1000</v>
      </c>
      <c r="H289" s="3">
        <f t="shared" si="26"/>
        <v>2575.83</v>
      </c>
      <c r="I289" s="3">
        <f>MAX($I$5,AVERAGE($D$5:D289))</f>
        <v>3000</v>
      </c>
      <c r="J289" s="6">
        <v>3</v>
      </c>
      <c r="K289" s="3">
        <f t="shared" si="27"/>
        <v>13461.468431660142</v>
      </c>
      <c r="L289" s="3">
        <f t="shared" si="28"/>
        <v>13500</v>
      </c>
      <c r="M289" s="3">
        <f>L289*'Margin Calculation Parameters'!$B$1/100</f>
        <v>3375</v>
      </c>
      <c r="N289" s="3">
        <f>L289*'Margin Calculation Parameters'!$B$2/100</f>
        <v>675</v>
      </c>
      <c r="O289" s="3">
        <f>MAX(L289+M289+N289,'Margin Calculation Parameters'!$B$3)</f>
        <v>40000</v>
      </c>
    </row>
    <row r="290" spans="1:15" x14ac:dyDescent="0.25">
      <c r="A290" s="2">
        <f>'Margin Calls'!A290</f>
        <v>45271</v>
      </c>
      <c r="B290" s="3">
        <f>'Margin Calls'!B290</f>
        <v>0</v>
      </c>
      <c r="C290" s="3">
        <f>'Margin Calls'!C290</f>
        <v>0</v>
      </c>
      <c r="D290" s="3">
        <f t="shared" si="24"/>
        <v>0</v>
      </c>
      <c r="E290" s="3">
        <f t="shared" si="29"/>
        <v>0</v>
      </c>
      <c r="F290" s="3">
        <f t="shared" si="25"/>
        <v>0</v>
      </c>
      <c r="G290" s="3">
        <f>MAX($G$5,SQRT(SUM($F$5:F290)/COUNTA($F$5:F290)))</f>
        <v>1000</v>
      </c>
      <c r="H290" s="3">
        <f t="shared" si="26"/>
        <v>2575.83</v>
      </c>
      <c r="I290" s="3">
        <f>MAX($I$5,AVERAGE($D$5:D290))</f>
        <v>3000</v>
      </c>
      <c r="J290" s="6">
        <v>3</v>
      </c>
      <c r="K290" s="3">
        <f t="shared" si="27"/>
        <v>13461.468431660142</v>
      </c>
      <c r="L290" s="3">
        <f t="shared" si="28"/>
        <v>13500</v>
      </c>
      <c r="M290" s="3">
        <f>L290*'Margin Calculation Parameters'!$B$1/100</f>
        <v>3375</v>
      </c>
      <c r="N290" s="3">
        <f>L290*'Margin Calculation Parameters'!$B$2/100</f>
        <v>675</v>
      </c>
      <c r="O290" s="3">
        <f>MAX(L290+M290+N290,'Margin Calculation Parameters'!$B$3)</f>
        <v>40000</v>
      </c>
    </row>
    <row r="291" spans="1:15" x14ac:dyDescent="0.25">
      <c r="A291" s="2">
        <f>'Margin Calls'!A291</f>
        <v>45272</v>
      </c>
      <c r="B291" s="3">
        <f>'Margin Calls'!B291</f>
        <v>0</v>
      </c>
      <c r="C291" s="3">
        <f>'Margin Calls'!C291</f>
        <v>0</v>
      </c>
      <c r="D291" s="3">
        <f t="shared" si="24"/>
        <v>0</v>
      </c>
      <c r="E291" s="3">
        <f t="shared" si="29"/>
        <v>0</v>
      </c>
      <c r="F291" s="3">
        <f t="shared" si="25"/>
        <v>0</v>
      </c>
      <c r="G291" s="3">
        <f>MAX($G$5,SQRT(SUM($F$5:F291)/COUNTA($F$5:F291)))</f>
        <v>1000</v>
      </c>
      <c r="H291" s="3">
        <f t="shared" si="26"/>
        <v>2575.83</v>
      </c>
      <c r="I291" s="3">
        <f>MAX($I$5,AVERAGE($D$5:D291))</f>
        <v>3000</v>
      </c>
      <c r="J291" s="6">
        <v>3</v>
      </c>
      <c r="K291" s="3">
        <f t="shared" si="27"/>
        <v>13461.468431660142</v>
      </c>
      <c r="L291" s="3">
        <f t="shared" si="28"/>
        <v>13500</v>
      </c>
      <c r="M291" s="3">
        <f>L291*'Margin Calculation Parameters'!$B$1/100</f>
        <v>3375</v>
      </c>
      <c r="N291" s="3">
        <f>L291*'Margin Calculation Parameters'!$B$2/100</f>
        <v>675</v>
      </c>
      <c r="O291" s="3">
        <f>MAX(L291+M291+N291,'Margin Calculation Parameters'!$B$3)</f>
        <v>40000</v>
      </c>
    </row>
    <row r="292" spans="1:15" x14ac:dyDescent="0.25">
      <c r="A292" s="2">
        <f>'Margin Calls'!A292</f>
        <v>45273</v>
      </c>
      <c r="B292" s="3">
        <f>'Margin Calls'!B292</f>
        <v>0</v>
      </c>
      <c r="C292" s="3">
        <f>'Margin Calls'!C292</f>
        <v>0</v>
      </c>
      <c r="D292" s="3">
        <f t="shared" si="24"/>
        <v>0</v>
      </c>
      <c r="E292" s="3">
        <f t="shared" si="29"/>
        <v>0</v>
      </c>
      <c r="F292" s="3">
        <f t="shared" si="25"/>
        <v>0</v>
      </c>
      <c r="G292" s="3">
        <f>MAX($G$5,SQRT(SUM($F$5:F292)/COUNTA($F$5:F292)))</f>
        <v>1000</v>
      </c>
      <c r="H292" s="3">
        <f t="shared" si="26"/>
        <v>2575.83</v>
      </c>
      <c r="I292" s="3">
        <f>MAX($I$5,AVERAGE($D$5:D292))</f>
        <v>3000</v>
      </c>
      <c r="J292" s="6">
        <v>3</v>
      </c>
      <c r="K292" s="3">
        <f t="shared" si="27"/>
        <v>13461.468431660142</v>
      </c>
      <c r="L292" s="3">
        <f t="shared" si="28"/>
        <v>13500</v>
      </c>
      <c r="M292" s="3">
        <f>L292*'Margin Calculation Parameters'!$B$1/100</f>
        <v>3375</v>
      </c>
      <c r="N292" s="3">
        <f>L292*'Margin Calculation Parameters'!$B$2/100</f>
        <v>675</v>
      </c>
      <c r="O292" s="3">
        <f>MAX(L292+M292+N292,'Margin Calculation Parameters'!$B$3)</f>
        <v>40000</v>
      </c>
    </row>
    <row r="293" spans="1:15" x14ac:dyDescent="0.25">
      <c r="A293" s="2">
        <f>'Margin Calls'!A293</f>
        <v>45274</v>
      </c>
      <c r="B293" s="3">
        <f>'Margin Calls'!B293</f>
        <v>0</v>
      </c>
      <c r="C293" s="3">
        <f>'Margin Calls'!C293</f>
        <v>0</v>
      </c>
      <c r="D293" s="3">
        <f t="shared" si="24"/>
        <v>0</v>
      </c>
      <c r="E293" s="3">
        <f t="shared" si="29"/>
        <v>0</v>
      </c>
      <c r="F293" s="3">
        <f t="shared" si="25"/>
        <v>0</v>
      </c>
      <c r="G293" s="3">
        <f>MAX($G$5,SQRT(SUM($F$5:F293)/COUNTA($F$5:F293)))</f>
        <v>1000</v>
      </c>
      <c r="H293" s="3">
        <f t="shared" si="26"/>
        <v>2575.83</v>
      </c>
      <c r="I293" s="3">
        <f>MAX($I$5,AVERAGE($D$5:D293))</f>
        <v>3000</v>
      </c>
      <c r="J293" s="6">
        <v>3</v>
      </c>
      <c r="K293" s="3">
        <f t="shared" si="27"/>
        <v>13461.468431660142</v>
      </c>
      <c r="L293" s="3">
        <f t="shared" si="28"/>
        <v>13500</v>
      </c>
      <c r="M293" s="3">
        <f>L293*'Margin Calculation Parameters'!$B$1/100</f>
        <v>3375</v>
      </c>
      <c r="N293" s="3">
        <f>L293*'Margin Calculation Parameters'!$B$2/100</f>
        <v>675</v>
      </c>
      <c r="O293" s="3">
        <f>MAX(L293+M293+N293,'Margin Calculation Parameters'!$B$3)</f>
        <v>40000</v>
      </c>
    </row>
    <row r="294" spans="1:15" x14ac:dyDescent="0.25">
      <c r="A294" s="2">
        <f>'Margin Calls'!A294</f>
        <v>45275</v>
      </c>
      <c r="B294" s="3">
        <f>'Margin Calls'!B294</f>
        <v>0</v>
      </c>
      <c r="C294" s="3">
        <f>'Margin Calls'!C294</f>
        <v>0</v>
      </c>
      <c r="D294" s="3">
        <f t="shared" si="24"/>
        <v>0</v>
      </c>
      <c r="E294" s="3">
        <f t="shared" si="29"/>
        <v>0</v>
      </c>
      <c r="F294" s="3">
        <f t="shared" si="25"/>
        <v>0</v>
      </c>
      <c r="G294" s="3">
        <f>MAX($G$5,SQRT(SUM($F$5:F294)/COUNTA($F$5:F294)))</f>
        <v>1000</v>
      </c>
      <c r="H294" s="3">
        <f t="shared" si="26"/>
        <v>2575.83</v>
      </c>
      <c r="I294" s="3">
        <f>MAX($I$5,AVERAGE($D$5:D294))</f>
        <v>3000</v>
      </c>
      <c r="J294" s="6">
        <v>3</v>
      </c>
      <c r="K294" s="3">
        <f t="shared" si="27"/>
        <v>13461.468431660142</v>
      </c>
      <c r="L294" s="3">
        <f t="shared" si="28"/>
        <v>13500</v>
      </c>
      <c r="M294" s="3">
        <f>L294*'Margin Calculation Parameters'!$B$1/100</f>
        <v>3375</v>
      </c>
      <c r="N294" s="3">
        <f>L294*'Margin Calculation Parameters'!$B$2/100</f>
        <v>675</v>
      </c>
      <c r="O294" s="3">
        <f>MAX(L294+M294+N294,'Margin Calculation Parameters'!$B$3)</f>
        <v>40000</v>
      </c>
    </row>
    <row r="295" spans="1:15" x14ac:dyDescent="0.25">
      <c r="A295" s="2">
        <f>'Margin Calls'!A295</f>
        <v>45276</v>
      </c>
      <c r="B295" s="3">
        <f>'Margin Calls'!B295</f>
        <v>0</v>
      </c>
      <c r="C295" s="3">
        <f>'Margin Calls'!C295</f>
        <v>0</v>
      </c>
      <c r="D295" s="3">
        <f t="shared" si="24"/>
        <v>0</v>
      </c>
      <c r="E295" s="3">
        <f t="shared" si="29"/>
        <v>0</v>
      </c>
      <c r="F295" s="3">
        <f t="shared" si="25"/>
        <v>0</v>
      </c>
      <c r="G295" s="3">
        <f>MAX($G$5,SQRT(SUM($F$5:F295)/COUNTA($F$5:F295)))</f>
        <v>1000</v>
      </c>
      <c r="H295" s="3">
        <f t="shared" si="26"/>
        <v>2575.83</v>
      </c>
      <c r="I295" s="3">
        <f>MAX($I$5,AVERAGE($D$5:D295))</f>
        <v>3000</v>
      </c>
      <c r="J295" s="6">
        <v>3</v>
      </c>
      <c r="K295" s="3">
        <f t="shared" si="27"/>
        <v>13461.468431660142</v>
      </c>
      <c r="L295" s="3">
        <f t="shared" si="28"/>
        <v>13500</v>
      </c>
      <c r="M295" s="3">
        <f>L295*'Margin Calculation Parameters'!$B$1/100</f>
        <v>3375</v>
      </c>
      <c r="N295" s="3">
        <f>L295*'Margin Calculation Parameters'!$B$2/100</f>
        <v>675</v>
      </c>
      <c r="O295" s="3">
        <f>MAX(L295+M295+N295,'Margin Calculation Parameters'!$B$3)</f>
        <v>40000</v>
      </c>
    </row>
    <row r="296" spans="1:15" x14ac:dyDescent="0.25">
      <c r="A296" s="2">
        <f>'Margin Calls'!A296</f>
        <v>45277</v>
      </c>
      <c r="B296" s="3">
        <f>'Margin Calls'!B296</f>
        <v>0</v>
      </c>
      <c r="C296" s="3">
        <f>'Margin Calls'!C296</f>
        <v>0</v>
      </c>
      <c r="D296" s="3">
        <f t="shared" si="24"/>
        <v>0</v>
      </c>
      <c r="E296" s="3">
        <f t="shared" si="29"/>
        <v>0</v>
      </c>
      <c r="F296" s="3">
        <f t="shared" si="25"/>
        <v>0</v>
      </c>
      <c r="G296" s="3">
        <f>MAX($G$5,SQRT(SUM($F$5:F296)/COUNTA($F$5:F296)))</f>
        <v>1000</v>
      </c>
      <c r="H296" s="3">
        <f t="shared" si="26"/>
        <v>2575.83</v>
      </c>
      <c r="I296" s="3">
        <f>MAX($I$5,AVERAGE($D$5:D296))</f>
        <v>3000</v>
      </c>
      <c r="J296" s="6">
        <v>3</v>
      </c>
      <c r="K296" s="3">
        <f t="shared" si="27"/>
        <v>13461.468431660142</v>
      </c>
      <c r="L296" s="3">
        <f t="shared" si="28"/>
        <v>13500</v>
      </c>
      <c r="M296" s="3">
        <f>L296*'Margin Calculation Parameters'!$B$1/100</f>
        <v>3375</v>
      </c>
      <c r="N296" s="3">
        <f>L296*'Margin Calculation Parameters'!$B$2/100</f>
        <v>675</v>
      </c>
      <c r="O296" s="3">
        <f>MAX(L296+M296+N296,'Margin Calculation Parameters'!$B$3)</f>
        <v>40000</v>
      </c>
    </row>
    <row r="297" spans="1:15" x14ac:dyDescent="0.25">
      <c r="A297" s="2">
        <f>'Margin Calls'!A297</f>
        <v>45278</v>
      </c>
      <c r="B297" s="3">
        <f>'Margin Calls'!B297</f>
        <v>0</v>
      </c>
      <c r="C297" s="3">
        <f>'Margin Calls'!C297</f>
        <v>0</v>
      </c>
      <c r="D297" s="3">
        <f t="shared" si="24"/>
        <v>0</v>
      </c>
      <c r="E297" s="3">
        <f t="shared" si="29"/>
        <v>0</v>
      </c>
      <c r="F297" s="3">
        <f t="shared" si="25"/>
        <v>0</v>
      </c>
      <c r="G297" s="3">
        <f>MAX($G$5,SQRT(SUM($F$5:F297)/COUNTA($F$5:F297)))</f>
        <v>1000</v>
      </c>
      <c r="H297" s="3">
        <f t="shared" si="26"/>
        <v>2575.83</v>
      </c>
      <c r="I297" s="3">
        <f>MAX($I$5,AVERAGE($D$5:D297))</f>
        <v>3000</v>
      </c>
      <c r="J297" s="6">
        <v>3</v>
      </c>
      <c r="K297" s="3">
        <f t="shared" si="27"/>
        <v>13461.468431660142</v>
      </c>
      <c r="L297" s="3">
        <f t="shared" si="28"/>
        <v>13500</v>
      </c>
      <c r="M297" s="3">
        <f>L297*'Margin Calculation Parameters'!$B$1/100</f>
        <v>3375</v>
      </c>
      <c r="N297" s="3">
        <f>L297*'Margin Calculation Parameters'!$B$2/100</f>
        <v>675</v>
      </c>
      <c r="O297" s="3">
        <f>MAX(L297+M297+N297,'Margin Calculation Parameters'!$B$3)</f>
        <v>40000</v>
      </c>
    </row>
    <row r="298" spans="1:15" x14ac:dyDescent="0.25">
      <c r="A298" s="2">
        <f>'Margin Calls'!A298</f>
        <v>45279</v>
      </c>
      <c r="B298" s="3">
        <f>'Margin Calls'!B298</f>
        <v>0</v>
      </c>
      <c r="C298" s="3">
        <f>'Margin Calls'!C298</f>
        <v>0</v>
      </c>
      <c r="D298" s="3">
        <f t="shared" si="24"/>
        <v>0</v>
      </c>
      <c r="E298" s="3">
        <f t="shared" si="29"/>
        <v>0</v>
      </c>
      <c r="F298" s="3">
        <f t="shared" si="25"/>
        <v>0</v>
      </c>
      <c r="G298" s="3">
        <f>MAX($G$5,SQRT(SUM($F$5:F298)/COUNTA($F$5:F298)))</f>
        <v>1000</v>
      </c>
      <c r="H298" s="3">
        <f t="shared" si="26"/>
        <v>2575.83</v>
      </c>
      <c r="I298" s="3">
        <f>MAX($I$5,AVERAGE($D$5:D298))</f>
        <v>3000</v>
      </c>
      <c r="J298" s="6">
        <v>3</v>
      </c>
      <c r="K298" s="3">
        <f t="shared" si="27"/>
        <v>13461.468431660142</v>
      </c>
      <c r="L298" s="3">
        <f t="shared" si="28"/>
        <v>13500</v>
      </c>
      <c r="M298" s="3">
        <f>L298*'Margin Calculation Parameters'!$B$1/100</f>
        <v>3375</v>
      </c>
      <c r="N298" s="3">
        <f>L298*'Margin Calculation Parameters'!$B$2/100</f>
        <v>675</v>
      </c>
      <c r="O298" s="3">
        <f>MAX(L298+M298+N298,'Margin Calculation Parameters'!$B$3)</f>
        <v>40000</v>
      </c>
    </row>
    <row r="299" spans="1:15" x14ac:dyDescent="0.25">
      <c r="A299" s="2">
        <f>'Margin Calls'!A299</f>
        <v>45280</v>
      </c>
      <c r="B299" s="3">
        <f>'Margin Calls'!B299</f>
        <v>0</v>
      </c>
      <c r="C299" s="3">
        <f>'Margin Calls'!C299</f>
        <v>0</v>
      </c>
      <c r="D299" s="3">
        <f t="shared" si="24"/>
        <v>0</v>
      </c>
      <c r="E299" s="3">
        <f t="shared" si="29"/>
        <v>0</v>
      </c>
      <c r="F299" s="3">
        <f t="shared" si="25"/>
        <v>0</v>
      </c>
      <c r="G299" s="3">
        <f>MAX($G$5,SQRT(SUM($F$5:F299)/COUNTA($F$5:F299)))</f>
        <v>1000</v>
      </c>
      <c r="H299" s="3">
        <f t="shared" si="26"/>
        <v>2575.83</v>
      </c>
      <c r="I299" s="3">
        <f>MAX($I$5,AVERAGE($D$5:D299))</f>
        <v>3000</v>
      </c>
      <c r="J299" s="6">
        <v>3</v>
      </c>
      <c r="K299" s="3">
        <f t="shared" si="27"/>
        <v>13461.468431660142</v>
      </c>
      <c r="L299" s="3">
        <f t="shared" si="28"/>
        <v>13500</v>
      </c>
      <c r="M299" s="3">
        <f>L299*'Margin Calculation Parameters'!$B$1/100</f>
        <v>3375</v>
      </c>
      <c r="N299" s="3">
        <f>L299*'Margin Calculation Parameters'!$B$2/100</f>
        <v>675</v>
      </c>
      <c r="O299" s="3">
        <f>MAX(L299+M299+N299,'Margin Calculation Parameters'!$B$3)</f>
        <v>40000</v>
      </c>
    </row>
    <row r="300" spans="1:15" x14ac:dyDescent="0.25">
      <c r="A300" s="2">
        <f>'Margin Calls'!A300</f>
        <v>45281</v>
      </c>
      <c r="B300" s="3">
        <f>'Margin Calls'!B300</f>
        <v>0</v>
      </c>
      <c r="C300" s="3">
        <f>'Margin Calls'!C300</f>
        <v>0</v>
      </c>
      <c r="D300" s="3">
        <f t="shared" si="24"/>
        <v>0</v>
      </c>
      <c r="E300" s="3">
        <f t="shared" si="29"/>
        <v>0</v>
      </c>
      <c r="F300" s="3">
        <f t="shared" si="25"/>
        <v>0</v>
      </c>
      <c r="G300" s="3">
        <f>MAX($G$5,SQRT(SUM($F$5:F300)/COUNTA($F$5:F300)))</f>
        <v>1000</v>
      </c>
      <c r="H300" s="3">
        <f t="shared" si="26"/>
        <v>2575.83</v>
      </c>
      <c r="I300" s="3">
        <f>MAX($I$5,AVERAGE($D$5:D300))</f>
        <v>3000</v>
      </c>
      <c r="J300" s="6">
        <v>3</v>
      </c>
      <c r="K300" s="3">
        <f t="shared" si="27"/>
        <v>13461.468431660142</v>
      </c>
      <c r="L300" s="3">
        <f t="shared" si="28"/>
        <v>13500</v>
      </c>
      <c r="M300" s="3">
        <f>L300*'Margin Calculation Parameters'!$B$1/100</f>
        <v>3375</v>
      </c>
      <c r="N300" s="3">
        <f>L300*'Margin Calculation Parameters'!$B$2/100</f>
        <v>675</v>
      </c>
      <c r="O300" s="3">
        <f>MAX(L300+M300+N300,'Margin Calculation Parameters'!$B$3)</f>
        <v>40000</v>
      </c>
    </row>
    <row r="301" spans="1:15" x14ac:dyDescent="0.25">
      <c r="A301" s="2">
        <f>'Margin Calls'!A301</f>
        <v>45282</v>
      </c>
      <c r="B301" s="3">
        <f>'Margin Calls'!B301</f>
        <v>0</v>
      </c>
      <c r="C301" s="3">
        <f>'Margin Calls'!C301</f>
        <v>0</v>
      </c>
      <c r="D301" s="3">
        <f t="shared" si="24"/>
        <v>0</v>
      </c>
      <c r="E301" s="3">
        <f t="shared" si="29"/>
        <v>0</v>
      </c>
      <c r="F301" s="3">
        <f t="shared" si="25"/>
        <v>0</v>
      </c>
      <c r="G301" s="3">
        <f>MAX($G$5,SQRT(SUM($F$5:F301)/COUNTA($F$5:F301)))</f>
        <v>1000</v>
      </c>
      <c r="H301" s="3">
        <f t="shared" si="26"/>
        <v>2575.83</v>
      </c>
      <c r="I301" s="3">
        <f>MAX($I$5,AVERAGE($D$5:D301))</f>
        <v>3000</v>
      </c>
      <c r="J301" s="6">
        <v>3</v>
      </c>
      <c r="K301" s="3">
        <f t="shared" si="27"/>
        <v>13461.468431660142</v>
      </c>
      <c r="L301" s="3">
        <f t="shared" si="28"/>
        <v>13500</v>
      </c>
      <c r="M301" s="3">
        <f>L301*'Margin Calculation Parameters'!$B$1/100</f>
        <v>3375</v>
      </c>
      <c r="N301" s="3">
        <f>L301*'Margin Calculation Parameters'!$B$2/100</f>
        <v>675</v>
      </c>
      <c r="O301" s="3">
        <f>MAX(L301+M301+N301,'Margin Calculation Parameters'!$B$3)</f>
        <v>40000</v>
      </c>
    </row>
    <row r="302" spans="1:15" x14ac:dyDescent="0.25">
      <c r="A302" s="2">
        <f>'Margin Calls'!A302</f>
        <v>45283</v>
      </c>
      <c r="B302" s="3">
        <f>'Margin Calls'!B302</f>
        <v>0</v>
      </c>
      <c r="C302" s="3">
        <f>'Margin Calls'!C302</f>
        <v>0</v>
      </c>
      <c r="D302" s="3">
        <f t="shared" si="24"/>
        <v>0</v>
      </c>
      <c r="E302" s="3">
        <f t="shared" si="29"/>
        <v>0</v>
      </c>
      <c r="F302" s="3">
        <f t="shared" si="25"/>
        <v>0</v>
      </c>
      <c r="G302" s="3">
        <f>MAX($G$5,SQRT(SUM($F$5:F302)/COUNTA($F$5:F302)))</f>
        <v>1000</v>
      </c>
      <c r="H302" s="3">
        <f t="shared" si="26"/>
        <v>2575.83</v>
      </c>
      <c r="I302" s="3">
        <f>MAX($I$5,AVERAGE($D$5:D302))</f>
        <v>3000</v>
      </c>
      <c r="J302" s="6">
        <v>3</v>
      </c>
      <c r="K302" s="3">
        <f t="shared" si="27"/>
        <v>13461.468431660142</v>
      </c>
      <c r="L302" s="3">
        <f t="shared" si="28"/>
        <v>13500</v>
      </c>
      <c r="M302" s="3">
        <f>L302*'Margin Calculation Parameters'!$B$1/100</f>
        <v>3375</v>
      </c>
      <c r="N302" s="3">
        <f>L302*'Margin Calculation Parameters'!$B$2/100</f>
        <v>675</v>
      </c>
      <c r="O302" s="3">
        <f>MAX(L302+M302+N302,'Margin Calculation Parameters'!$B$3)</f>
        <v>40000</v>
      </c>
    </row>
    <row r="303" spans="1:15" x14ac:dyDescent="0.25">
      <c r="A303" s="2">
        <f>'Margin Calls'!A303</f>
        <v>45284</v>
      </c>
      <c r="B303" s="3">
        <f>'Margin Calls'!B303</f>
        <v>0</v>
      </c>
      <c r="C303" s="3">
        <f>'Margin Calls'!C303</f>
        <v>0</v>
      </c>
      <c r="D303" s="3">
        <f t="shared" si="24"/>
        <v>0</v>
      </c>
      <c r="E303" s="3">
        <f t="shared" si="29"/>
        <v>0</v>
      </c>
      <c r="F303" s="3">
        <f t="shared" si="25"/>
        <v>0</v>
      </c>
      <c r="G303" s="3">
        <f>MAX($G$5,SQRT(SUM($F$5:F303)/COUNTA($F$5:F303)))</f>
        <v>1000</v>
      </c>
      <c r="H303" s="3">
        <f t="shared" si="26"/>
        <v>2575.83</v>
      </c>
      <c r="I303" s="3">
        <f>MAX($I$5,AVERAGE($D$5:D303))</f>
        <v>3000</v>
      </c>
      <c r="J303" s="6">
        <v>3</v>
      </c>
      <c r="K303" s="3">
        <f t="shared" si="27"/>
        <v>13461.468431660142</v>
      </c>
      <c r="L303" s="3">
        <f t="shared" si="28"/>
        <v>13500</v>
      </c>
      <c r="M303" s="3">
        <f>L303*'Margin Calculation Parameters'!$B$1/100</f>
        <v>3375</v>
      </c>
      <c r="N303" s="3">
        <f>L303*'Margin Calculation Parameters'!$B$2/100</f>
        <v>675</v>
      </c>
      <c r="O303" s="3">
        <f>MAX(L303+M303+N303,'Margin Calculation Parameters'!$B$3)</f>
        <v>40000</v>
      </c>
    </row>
    <row r="304" spans="1:15" x14ac:dyDescent="0.25">
      <c r="A304" s="2">
        <f>'Margin Calls'!A304</f>
        <v>45285</v>
      </c>
      <c r="B304" s="3">
        <f>'Margin Calls'!B304</f>
        <v>0</v>
      </c>
      <c r="C304" s="3">
        <f>'Margin Calls'!C304</f>
        <v>0</v>
      </c>
      <c r="D304" s="3">
        <f t="shared" si="24"/>
        <v>0</v>
      </c>
      <c r="E304" s="3">
        <f t="shared" si="29"/>
        <v>0</v>
      </c>
      <c r="F304" s="3">
        <f t="shared" si="25"/>
        <v>0</v>
      </c>
      <c r="G304" s="3">
        <f>MAX($G$5,SQRT(SUM($F$5:F304)/COUNTA($F$5:F304)))</f>
        <v>1000</v>
      </c>
      <c r="H304" s="3">
        <f t="shared" si="26"/>
        <v>2575.83</v>
      </c>
      <c r="I304" s="3">
        <f>MAX($I$5,AVERAGE($D$5:D304))</f>
        <v>3000</v>
      </c>
      <c r="J304" s="6">
        <v>3</v>
      </c>
      <c r="K304" s="3">
        <f t="shared" si="27"/>
        <v>13461.468431660142</v>
      </c>
      <c r="L304" s="3">
        <f t="shared" si="28"/>
        <v>13500</v>
      </c>
      <c r="M304" s="3">
        <f>L304*'Margin Calculation Parameters'!$B$1/100</f>
        <v>3375</v>
      </c>
      <c r="N304" s="3">
        <f>L304*'Margin Calculation Parameters'!$B$2/100</f>
        <v>675</v>
      </c>
      <c r="O304" s="3">
        <f>MAX(L304+M304+N304,'Margin Calculation Parameters'!$B$3)</f>
        <v>40000</v>
      </c>
    </row>
    <row r="305" spans="1:15" x14ac:dyDescent="0.25">
      <c r="A305" s="2">
        <f>'Margin Calls'!A305</f>
        <v>45286</v>
      </c>
      <c r="B305" s="3">
        <f>'Margin Calls'!B305</f>
        <v>0</v>
      </c>
      <c r="C305" s="3">
        <f>'Margin Calls'!C305</f>
        <v>0</v>
      </c>
      <c r="D305" s="3">
        <f t="shared" si="24"/>
        <v>0</v>
      </c>
      <c r="E305" s="3">
        <f t="shared" si="29"/>
        <v>0</v>
      </c>
      <c r="F305" s="3">
        <f t="shared" si="25"/>
        <v>0</v>
      </c>
      <c r="G305" s="3">
        <f>MAX($G$5,SQRT(SUM($F$5:F305)/COUNTA($F$5:F305)))</f>
        <v>1000</v>
      </c>
      <c r="H305" s="3">
        <f t="shared" si="26"/>
        <v>2575.83</v>
      </c>
      <c r="I305" s="3">
        <f>MAX($I$5,AVERAGE($D$5:D305))</f>
        <v>3000</v>
      </c>
      <c r="J305" s="6">
        <v>3</v>
      </c>
      <c r="K305" s="3">
        <f t="shared" si="27"/>
        <v>13461.468431660142</v>
      </c>
      <c r="L305" s="3">
        <f t="shared" si="28"/>
        <v>13500</v>
      </c>
      <c r="M305" s="3">
        <f>L305*'Margin Calculation Parameters'!$B$1/100</f>
        <v>3375</v>
      </c>
      <c r="N305" s="3">
        <f>L305*'Margin Calculation Parameters'!$B$2/100</f>
        <v>675</v>
      </c>
      <c r="O305" s="3">
        <f>MAX(L305+M305+N305,'Margin Calculation Parameters'!$B$3)</f>
        <v>40000</v>
      </c>
    </row>
    <row r="306" spans="1:15" x14ac:dyDescent="0.25">
      <c r="A306" s="2">
        <f>'Margin Calls'!A306</f>
        <v>45287</v>
      </c>
      <c r="B306" s="3">
        <f>'Margin Calls'!B306</f>
        <v>0</v>
      </c>
      <c r="C306" s="3">
        <f>'Margin Calls'!C306</f>
        <v>0</v>
      </c>
      <c r="D306" s="3">
        <f t="shared" si="24"/>
        <v>0</v>
      </c>
      <c r="E306" s="3">
        <f t="shared" si="29"/>
        <v>0</v>
      </c>
      <c r="F306" s="3">
        <f t="shared" si="25"/>
        <v>0</v>
      </c>
      <c r="G306" s="3">
        <f>MAX($G$5,SQRT(SUM($F$5:F306)/COUNTA($F$5:F306)))</f>
        <v>1000</v>
      </c>
      <c r="H306" s="3">
        <f t="shared" si="26"/>
        <v>2575.83</v>
      </c>
      <c r="I306" s="3">
        <f>MAX($I$5,AVERAGE($D$5:D306))</f>
        <v>3000</v>
      </c>
      <c r="J306" s="6">
        <v>3</v>
      </c>
      <c r="K306" s="3">
        <f t="shared" si="27"/>
        <v>13461.468431660142</v>
      </c>
      <c r="L306" s="3">
        <f t="shared" si="28"/>
        <v>13500</v>
      </c>
      <c r="M306" s="3">
        <f>L306*'Margin Calculation Parameters'!$B$1/100</f>
        <v>3375</v>
      </c>
      <c r="N306" s="3">
        <f>L306*'Margin Calculation Parameters'!$B$2/100</f>
        <v>675</v>
      </c>
      <c r="O306" s="3">
        <f>MAX(L306+M306+N306,'Margin Calculation Parameters'!$B$3)</f>
        <v>40000</v>
      </c>
    </row>
    <row r="307" spans="1:15" x14ac:dyDescent="0.25">
      <c r="A307" s="2">
        <f>'Margin Calls'!A307</f>
        <v>45288</v>
      </c>
      <c r="B307" s="3">
        <f>'Margin Calls'!B307</f>
        <v>0</v>
      </c>
      <c r="C307" s="3">
        <f>'Margin Calls'!C307</f>
        <v>0</v>
      </c>
      <c r="D307" s="3">
        <f t="shared" si="24"/>
        <v>0</v>
      </c>
      <c r="E307" s="3">
        <f t="shared" si="29"/>
        <v>0</v>
      </c>
      <c r="F307" s="3">
        <f t="shared" si="25"/>
        <v>0</v>
      </c>
      <c r="G307" s="3">
        <f>MAX($G$5,SQRT(SUM($F$5:F307)/COUNTA($F$5:F307)))</f>
        <v>1000</v>
      </c>
      <c r="H307" s="3">
        <f t="shared" si="26"/>
        <v>2575.83</v>
      </c>
      <c r="I307" s="3">
        <f>MAX($I$5,AVERAGE($D$5:D307))</f>
        <v>3000</v>
      </c>
      <c r="J307" s="6">
        <v>3</v>
      </c>
      <c r="K307" s="3">
        <f t="shared" si="27"/>
        <v>13461.468431660142</v>
      </c>
      <c r="L307" s="3">
        <f t="shared" si="28"/>
        <v>13500</v>
      </c>
      <c r="M307" s="3">
        <f>L307*'Margin Calculation Parameters'!$B$1/100</f>
        <v>3375</v>
      </c>
      <c r="N307" s="3">
        <f>L307*'Margin Calculation Parameters'!$B$2/100</f>
        <v>675</v>
      </c>
      <c r="O307" s="3">
        <f>MAX(L307+M307+N307,'Margin Calculation Parameters'!$B$3)</f>
        <v>40000</v>
      </c>
    </row>
    <row r="308" spans="1:15" x14ac:dyDescent="0.25">
      <c r="A308" s="2">
        <f>'Margin Calls'!A308</f>
        <v>45289</v>
      </c>
      <c r="B308" s="3">
        <f>'Margin Calls'!B308</f>
        <v>0</v>
      </c>
      <c r="C308" s="3">
        <f>'Margin Calls'!C308</f>
        <v>0</v>
      </c>
      <c r="D308" s="3">
        <f t="shared" si="24"/>
        <v>0</v>
      </c>
      <c r="E308" s="3">
        <f t="shared" si="29"/>
        <v>0</v>
      </c>
      <c r="F308" s="3">
        <f t="shared" si="25"/>
        <v>0</v>
      </c>
      <c r="G308" s="3">
        <f>MAX($G$5,SQRT(SUM($F$5:F308)/COUNTA($F$5:F308)))</f>
        <v>1000</v>
      </c>
      <c r="H308" s="3">
        <f t="shared" si="26"/>
        <v>2575.83</v>
      </c>
      <c r="I308" s="3">
        <f>MAX($I$5,AVERAGE($D$5:D308))</f>
        <v>3000</v>
      </c>
      <c r="J308" s="6">
        <v>3</v>
      </c>
      <c r="K308" s="3">
        <f t="shared" si="27"/>
        <v>13461.468431660142</v>
      </c>
      <c r="L308" s="3">
        <f t="shared" si="28"/>
        <v>13500</v>
      </c>
      <c r="M308" s="3">
        <f>L308*'Margin Calculation Parameters'!$B$1/100</f>
        <v>3375</v>
      </c>
      <c r="N308" s="3">
        <f>L308*'Margin Calculation Parameters'!$B$2/100</f>
        <v>675</v>
      </c>
      <c r="O308" s="3">
        <f>MAX(L308+M308+N308,'Margin Calculation Parameters'!$B$3)</f>
        <v>40000</v>
      </c>
    </row>
    <row r="309" spans="1:15" x14ac:dyDescent="0.25">
      <c r="A309" s="2">
        <f>'Margin Calls'!A309</f>
        <v>45290</v>
      </c>
      <c r="B309" s="3">
        <f>'Margin Calls'!B309</f>
        <v>0</v>
      </c>
      <c r="C309" s="3">
        <f>'Margin Calls'!C309</f>
        <v>0</v>
      </c>
      <c r="D309" s="3">
        <f t="shared" si="24"/>
        <v>0</v>
      </c>
      <c r="E309" s="3">
        <f t="shared" si="29"/>
        <v>0</v>
      </c>
      <c r="F309" s="3">
        <f t="shared" si="25"/>
        <v>0</v>
      </c>
      <c r="G309" s="3">
        <f>MAX($G$5,SQRT(SUM($F$5:F309)/COUNTA($F$5:F309)))</f>
        <v>1000</v>
      </c>
      <c r="H309" s="3">
        <f t="shared" si="26"/>
        <v>2575.83</v>
      </c>
      <c r="I309" s="3">
        <f>MAX($I$5,AVERAGE($D$5:D309))</f>
        <v>3000</v>
      </c>
      <c r="J309" s="6">
        <v>3</v>
      </c>
      <c r="K309" s="3">
        <f t="shared" si="27"/>
        <v>13461.468431660142</v>
      </c>
      <c r="L309" s="3">
        <f t="shared" si="28"/>
        <v>13500</v>
      </c>
      <c r="M309" s="3">
        <f>L309*'Margin Calculation Parameters'!$B$1/100</f>
        <v>3375</v>
      </c>
      <c r="N309" s="3">
        <f>L309*'Margin Calculation Parameters'!$B$2/100</f>
        <v>675</v>
      </c>
      <c r="O309" s="3">
        <f>MAX(L309+M309+N309,'Margin Calculation Parameters'!$B$3)</f>
        <v>40000</v>
      </c>
    </row>
    <row r="310" spans="1:15" x14ac:dyDescent="0.25">
      <c r="A310" s="2">
        <f>'Margin Calls'!A310</f>
        <v>45291</v>
      </c>
      <c r="B310" s="3">
        <f>'Margin Calls'!B310</f>
        <v>0</v>
      </c>
      <c r="C310" s="3">
        <f>'Margin Calls'!C310</f>
        <v>0</v>
      </c>
      <c r="D310" s="3">
        <f t="shared" si="24"/>
        <v>0</v>
      </c>
      <c r="E310" s="3">
        <f t="shared" si="29"/>
        <v>0</v>
      </c>
      <c r="F310" s="3">
        <f t="shared" si="25"/>
        <v>0</v>
      </c>
      <c r="G310" s="3">
        <f>MAX($G$5,SQRT(SUM($F$5:F310)/COUNTA($F$5:F310)))</f>
        <v>1000</v>
      </c>
      <c r="H310" s="3">
        <f t="shared" si="26"/>
        <v>2575.83</v>
      </c>
      <c r="I310" s="3">
        <f>MAX($I$5,AVERAGE($D$5:D310))</f>
        <v>3000</v>
      </c>
      <c r="J310" s="6">
        <v>3</v>
      </c>
      <c r="K310" s="3">
        <f t="shared" si="27"/>
        <v>13461.468431660142</v>
      </c>
      <c r="L310" s="3">
        <f t="shared" si="28"/>
        <v>13500</v>
      </c>
      <c r="M310" s="3">
        <f>L310*'Margin Calculation Parameters'!$B$1/100</f>
        <v>3375</v>
      </c>
      <c r="N310" s="3">
        <f>L310*'Margin Calculation Parameters'!$B$2/100</f>
        <v>675</v>
      </c>
      <c r="O310" s="3">
        <f>MAX(L310+M310+N310,'Margin Calculation Parameters'!$B$3)</f>
        <v>40000</v>
      </c>
    </row>
    <row r="311" spans="1:15" x14ac:dyDescent="0.25">
      <c r="A311" s="2">
        <f>'Margin Calls'!A311</f>
        <v>45292</v>
      </c>
      <c r="B311" s="3">
        <f>'Margin Calls'!B311</f>
        <v>0</v>
      </c>
      <c r="C311" s="3">
        <f>'Margin Calls'!C311</f>
        <v>0</v>
      </c>
      <c r="D311" s="3">
        <f t="shared" si="24"/>
        <v>0</v>
      </c>
      <c r="E311" s="3">
        <f t="shared" si="29"/>
        <v>0</v>
      </c>
      <c r="F311" s="3">
        <f t="shared" si="25"/>
        <v>0</v>
      </c>
      <c r="G311" s="3">
        <f>MAX($G$5,SQRT(SUM($F$5:F311)/COUNTA($F$5:F311)))</f>
        <v>1000</v>
      </c>
      <c r="H311" s="3">
        <f t="shared" si="26"/>
        <v>2575.83</v>
      </c>
      <c r="I311" s="3">
        <f>MAX($I$5,AVERAGE($D$5:D311))</f>
        <v>3000</v>
      </c>
      <c r="J311" s="6">
        <v>3</v>
      </c>
      <c r="K311" s="3">
        <f t="shared" si="27"/>
        <v>13461.468431660142</v>
      </c>
      <c r="L311" s="3">
        <f t="shared" si="28"/>
        <v>13500</v>
      </c>
      <c r="M311" s="3">
        <f>L311*'Margin Calculation Parameters'!$B$1/100</f>
        <v>3375</v>
      </c>
      <c r="N311" s="3">
        <f>L311*'Margin Calculation Parameters'!$B$2/100</f>
        <v>675</v>
      </c>
      <c r="O311" s="3">
        <f>MAX(L311+M311+N311,'Margin Calculation Parameters'!$B$3)</f>
        <v>40000</v>
      </c>
    </row>
    <row r="312" spans="1:15" x14ac:dyDescent="0.25">
      <c r="A312" s="2">
        <f>'Margin Calls'!A312</f>
        <v>45293</v>
      </c>
      <c r="B312" s="3">
        <f>'Margin Calls'!B312</f>
        <v>0</v>
      </c>
      <c r="C312" s="3">
        <f>'Margin Calls'!C312</f>
        <v>0</v>
      </c>
      <c r="D312" s="3">
        <f t="shared" si="24"/>
        <v>0</v>
      </c>
      <c r="E312" s="3">
        <f t="shared" si="29"/>
        <v>0</v>
      </c>
      <c r="F312" s="3">
        <f t="shared" si="25"/>
        <v>0</v>
      </c>
      <c r="G312" s="3">
        <f>MAX($G$5,SQRT(SUM($F$5:F312)/COUNTA($F$5:F312)))</f>
        <v>1000</v>
      </c>
      <c r="H312" s="3">
        <f t="shared" si="26"/>
        <v>2575.83</v>
      </c>
      <c r="I312" s="3">
        <f>MAX($I$5,AVERAGE($D$5:D312))</f>
        <v>3000</v>
      </c>
      <c r="J312" s="6">
        <v>3</v>
      </c>
      <c r="K312" s="3">
        <f t="shared" si="27"/>
        <v>13461.468431660142</v>
      </c>
      <c r="L312" s="3">
        <f t="shared" si="28"/>
        <v>13500</v>
      </c>
      <c r="M312" s="3">
        <f>L312*'Margin Calculation Parameters'!$B$1/100</f>
        <v>3375</v>
      </c>
      <c r="N312" s="3">
        <f>L312*'Margin Calculation Parameters'!$B$2/100</f>
        <v>675</v>
      </c>
      <c r="O312" s="3">
        <f>MAX(L312+M312+N312,'Margin Calculation Parameters'!$B$3)</f>
        <v>40000</v>
      </c>
    </row>
    <row r="313" spans="1:15" x14ac:dyDescent="0.25">
      <c r="A313" s="2">
        <f>'Margin Calls'!A313</f>
        <v>45294</v>
      </c>
      <c r="B313" s="3">
        <f>'Margin Calls'!B313</f>
        <v>0</v>
      </c>
      <c r="C313" s="3">
        <f>'Margin Calls'!C313</f>
        <v>0</v>
      </c>
      <c r="D313" s="3">
        <f t="shared" si="24"/>
        <v>0</v>
      </c>
      <c r="E313" s="3">
        <f t="shared" si="29"/>
        <v>0</v>
      </c>
      <c r="F313" s="3">
        <f t="shared" si="25"/>
        <v>0</v>
      </c>
      <c r="G313" s="3">
        <f>MAX($G$5,SQRT(SUM($F$5:F313)/COUNTA($F$5:F313)))</f>
        <v>1000</v>
      </c>
      <c r="H313" s="3">
        <f t="shared" si="26"/>
        <v>2575.83</v>
      </c>
      <c r="I313" s="3">
        <f>MAX($I$5,AVERAGE($D$5:D313))</f>
        <v>3000</v>
      </c>
      <c r="J313" s="6">
        <v>3</v>
      </c>
      <c r="K313" s="3">
        <f t="shared" si="27"/>
        <v>13461.468431660142</v>
      </c>
      <c r="L313" s="3">
        <f t="shared" si="28"/>
        <v>13500</v>
      </c>
      <c r="M313" s="3">
        <f>L313*'Margin Calculation Parameters'!$B$1/100</f>
        <v>3375</v>
      </c>
      <c r="N313" s="3">
        <f>L313*'Margin Calculation Parameters'!$B$2/100</f>
        <v>675</v>
      </c>
      <c r="O313" s="3">
        <f>MAX(L313+M313+N313,'Margin Calculation Parameters'!$B$3)</f>
        <v>40000</v>
      </c>
    </row>
    <row r="314" spans="1:15" x14ac:dyDescent="0.25">
      <c r="A314" s="2">
        <f>'Margin Calls'!A314</f>
        <v>45295</v>
      </c>
      <c r="B314" s="3">
        <f>'Margin Calls'!B314</f>
        <v>0</v>
      </c>
      <c r="C314" s="3">
        <f>'Margin Calls'!C314</f>
        <v>0</v>
      </c>
      <c r="D314" s="3">
        <f t="shared" si="24"/>
        <v>0</v>
      </c>
      <c r="E314" s="3">
        <f t="shared" si="29"/>
        <v>0</v>
      </c>
      <c r="F314" s="3">
        <f t="shared" si="25"/>
        <v>0</v>
      </c>
      <c r="G314" s="3">
        <f>MAX($G$5,SQRT(SUM($F$5:F314)/COUNTA($F$5:F314)))</f>
        <v>1000</v>
      </c>
      <c r="H314" s="3">
        <f t="shared" si="26"/>
        <v>2575.83</v>
      </c>
      <c r="I314" s="3">
        <f>MAX($I$5,AVERAGE($D$5:D314))</f>
        <v>3000</v>
      </c>
      <c r="J314" s="6">
        <v>3</v>
      </c>
      <c r="K314" s="3">
        <f t="shared" si="27"/>
        <v>13461.468431660142</v>
      </c>
      <c r="L314" s="3">
        <f t="shared" si="28"/>
        <v>13500</v>
      </c>
      <c r="M314" s="3">
        <f>L314*'Margin Calculation Parameters'!$B$1/100</f>
        <v>3375</v>
      </c>
      <c r="N314" s="3">
        <f>L314*'Margin Calculation Parameters'!$B$2/100</f>
        <v>675</v>
      </c>
      <c r="O314" s="3">
        <f>MAX(L314+M314+N314,'Margin Calculation Parameters'!$B$3)</f>
        <v>40000</v>
      </c>
    </row>
    <row r="315" spans="1:15" x14ac:dyDescent="0.25">
      <c r="A315" s="2">
        <f>'Margin Calls'!A315</f>
        <v>45296</v>
      </c>
      <c r="B315" s="3">
        <f>'Margin Calls'!B315</f>
        <v>0</v>
      </c>
      <c r="C315" s="3">
        <f>'Margin Calls'!C315</f>
        <v>0</v>
      </c>
      <c r="D315" s="3">
        <f t="shared" si="24"/>
        <v>0</v>
      </c>
      <c r="E315" s="3">
        <f t="shared" si="29"/>
        <v>0</v>
      </c>
      <c r="F315" s="3">
        <f t="shared" si="25"/>
        <v>0</v>
      </c>
      <c r="G315" s="3">
        <f>MAX($G$5,SQRT(SUM($F$5:F315)/COUNTA($F$5:F315)))</f>
        <v>1000</v>
      </c>
      <c r="H315" s="3">
        <f t="shared" si="26"/>
        <v>2575.83</v>
      </c>
      <c r="I315" s="3">
        <f>MAX($I$5,AVERAGE($D$5:D315))</f>
        <v>3000</v>
      </c>
      <c r="J315" s="6">
        <v>3</v>
      </c>
      <c r="K315" s="3">
        <f t="shared" si="27"/>
        <v>13461.468431660142</v>
      </c>
      <c r="L315" s="3">
        <f t="shared" si="28"/>
        <v>13500</v>
      </c>
      <c r="M315" s="3">
        <f>L315*'Margin Calculation Parameters'!$B$1/100</f>
        <v>3375</v>
      </c>
      <c r="N315" s="3">
        <f>L315*'Margin Calculation Parameters'!$B$2/100</f>
        <v>675</v>
      </c>
      <c r="O315" s="3">
        <f>MAX(L315+M315+N315,'Margin Calculation Parameters'!$B$3)</f>
        <v>40000</v>
      </c>
    </row>
    <row r="316" spans="1:15" x14ac:dyDescent="0.25">
      <c r="A316" s="2">
        <f>'Margin Calls'!A316</f>
        <v>45297</v>
      </c>
      <c r="B316" s="3">
        <f>'Margin Calls'!B316</f>
        <v>0</v>
      </c>
      <c r="C316" s="3">
        <f>'Margin Calls'!C316</f>
        <v>0</v>
      </c>
      <c r="D316" s="3">
        <f t="shared" si="24"/>
        <v>0</v>
      </c>
      <c r="E316" s="3">
        <f t="shared" si="29"/>
        <v>0</v>
      </c>
      <c r="F316" s="3">
        <f t="shared" si="25"/>
        <v>0</v>
      </c>
      <c r="G316" s="3">
        <f>MAX($G$5,SQRT(SUM($F$5:F316)/COUNTA($F$5:F316)))</f>
        <v>1000</v>
      </c>
      <c r="H316" s="3">
        <f t="shared" si="26"/>
        <v>2575.83</v>
      </c>
      <c r="I316" s="3">
        <f>MAX($I$5,AVERAGE($D$5:D316))</f>
        <v>3000</v>
      </c>
      <c r="J316" s="6">
        <v>3</v>
      </c>
      <c r="K316" s="3">
        <f t="shared" si="27"/>
        <v>13461.468431660142</v>
      </c>
      <c r="L316" s="3">
        <f t="shared" si="28"/>
        <v>13500</v>
      </c>
      <c r="M316" s="3">
        <f>L316*'Margin Calculation Parameters'!$B$1/100</f>
        <v>3375</v>
      </c>
      <c r="N316" s="3">
        <f>L316*'Margin Calculation Parameters'!$B$2/100</f>
        <v>675</v>
      </c>
      <c r="O316" s="3">
        <f>MAX(L316+M316+N316,'Margin Calculation Parameters'!$B$3)</f>
        <v>40000</v>
      </c>
    </row>
    <row r="317" spans="1:15" x14ac:dyDescent="0.25">
      <c r="A317" s="2">
        <f>'Margin Calls'!A317</f>
        <v>45298</v>
      </c>
      <c r="B317" s="3">
        <f>'Margin Calls'!B317</f>
        <v>0</v>
      </c>
      <c r="C317" s="3">
        <f>'Margin Calls'!C317</f>
        <v>0</v>
      </c>
      <c r="D317" s="3">
        <f t="shared" si="24"/>
        <v>0</v>
      </c>
      <c r="E317" s="3">
        <f t="shared" si="29"/>
        <v>0</v>
      </c>
      <c r="F317" s="3">
        <f t="shared" si="25"/>
        <v>0</v>
      </c>
      <c r="G317" s="3">
        <f>MAX($G$5,SQRT(SUM($F$5:F317)/COUNTA($F$5:F317)))</f>
        <v>1000</v>
      </c>
      <c r="H317" s="3">
        <f t="shared" si="26"/>
        <v>2575.83</v>
      </c>
      <c r="I317" s="3">
        <f>MAX($I$5,AVERAGE($D$5:D317))</f>
        <v>3000</v>
      </c>
      <c r="J317" s="6">
        <v>3</v>
      </c>
      <c r="K317" s="3">
        <f t="shared" si="27"/>
        <v>13461.468431660142</v>
      </c>
      <c r="L317" s="3">
        <f t="shared" si="28"/>
        <v>13500</v>
      </c>
      <c r="M317" s="3">
        <f>L317*'Margin Calculation Parameters'!$B$1/100</f>
        <v>3375</v>
      </c>
      <c r="N317" s="3">
        <f>L317*'Margin Calculation Parameters'!$B$2/100</f>
        <v>675</v>
      </c>
      <c r="O317" s="3">
        <f>MAX(L317+M317+N317,'Margin Calculation Parameters'!$B$3)</f>
        <v>40000</v>
      </c>
    </row>
    <row r="318" spans="1:15" x14ac:dyDescent="0.25">
      <c r="A318" s="2">
        <f>'Margin Calls'!A318</f>
        <v>45299</v>
      </c>
      <c r="B318" s="3">
        <f>'Margin Calls'!B318</f>
        <v>0</v>
      </c>
      <c r="C318" s="3">
        <f>'Margin Calls'!C318</f>
        <v>0</v>
      </c>
      <c r="D318" s="3">
        <f t="shared" si="24"/>
        <v>0</v>
      </c>
      <c r="E318" s="3">
        <f t="shared" si="29"/>
        <v>0</v>
      </c>
      <c r="F318" s="3">
        <f t="shared" si="25"/>
        <v>0</v>
      </c>
      <c r="G318" s="3">
        <f>MAX($G$5,SQRT(SUM($F$5:F318)/COUNTA($F$5:F318)))</f>
        <v>1000</v>
      </c>
      <c r="H318" s="3">
        <f t="shared" si="26"/>
        <v>2575.83</v>
      </c>
      <c r="I318" s="3">
        <f>MAX($I$5,AVERAGE($D$5:D318))</f>
        <v>3000</v>
      </c>
      <c r="J318" s="6">
        <v>3</v>
      </c>
      <c r="K318" s="3">
        <f t="shared" si="27"/>
        <v>13461.468431660142</v>
      </c>
      <c r="L318" s="3">
        <f t="shared" si="28"/>
        <v>13500</v>
      </c>
      <c r="M318" s="3">
        <f>L318*'Margin Calculation Parameters'!$B$1/100</f>
        <v>3375</v>
      </c>
      <c r="N318" s="3">
        <f>L318*'Margin Calculation Parameters'!$B$2/100</f>
        <v>675</v>
      </c>
      <c r="O318" s="3">
        <f>MAX(L318+M318+N318,'Margin Calculation Parameters'!$B$3)</f>
        <v>40000</v>
      </c>
    </row>
    <row r="319" spans="1:15" x14ac:dyDescent="0.25">
      <c r="A319" s="2">
        <f>'Margin Calls'!A319</f>
        <v>45300</v>
      </c>
      <c r="B319" s="3">
        <f>'Margin Calls'!B319</f>
        <v>0</v>
      </c>
      <c r="C319" s="3">
        <f>'Margin Calls'!C319</f>
        <v>0</v>
      </c>
      <c r="D319" s="3">
        <f t="shared" si="24"/>
        <v>0</v>
      </c>
      <c r="E319" s="3">
        <f t="shared" si="29"/>
        <v>0</v>
      </c>
      <c r="F319" s="3">
        <f t="shared" si="25"/>
        <v>0</v>
      </c>
      <c r="G319" s="3">
        <f>MAX($G$5,SQRT(SUM($F$5:F319)/COUNTA($F$5:F319)))</f>
        <v>1000</v>
      </c>
      <c r="H319" s="3">
        <f t="shared" si="26"/>
        <v>2575.83</v>
      </c>
      <c r="I319" s="3">
        <f>MAX($I$5,AVERAGE($D$5:D319))</f>
        <v>3000</v>
      </c>
      <c r="J319" s="6">
        <v>3</v>
      </c>
      <c r="K319" s="3">
        <f t="shared" si="27"/>
        <v>13461.468431660142</v>
      </c>
      <c r="L319" s="3">
        <f t="shared" si="28"/>
        <v>13500</v>
      </c>
      <c r="M319" s="3">
        <f>L319*'Margin Calculation Parameters'!$B$1/100</f>
        <v>3375</v>
      </c>
      <c r="N319" s="3">
        <f>L319*'Margin Calculation Parameters'!$B$2/100</f>
        <v>675</v>
      </c>
      <c r="O319" s="3">
        <f>MAX(L319+M319+N319,'Margin Calculation Parameters'!$B$3)</f>
        <v>40000</v>
      </c>
    </row>
    <row r="320" spans="1:15" x14ac:dyDescent="0.25">
      <c r="A320" s="2">
        <f>'Margin Calls'!A320</f>
        <v>45301</v>
      </c>
      <c r="B320" s="3">
        <f>'Margin Calls'!B320</f>
        <v>0</v>
      </c>
      <c r="C320" s="3">
        <f>'Margin Calls'!C320</f>
        <v>0</v>
      </c>
      <c r="D320" s="3">
        <f t="shared" si="24"/>
        <v>0</v>
      </c>
      <c r="E320" s="3">
        <f t="shared" si="29"/>
        <v>0</v>
      </c>
      <c r="F320" s="3">
        <f t="shared" si="25"/>
        <v>0</v>
      </c>
      <c r="G320" s="3">
        <f>MAX($G$5,SQRT(SUM($F$5:F320)/COUNTA($F$5:F320)))</f>
        <v>1000</v>
      </c>
      <c r="H320" s="3">
        <f t="shared" si="26"/>
        <v>2575.83</v>
      </c>
      <c r="I320" s="3">
        <f>MAX($I$5,AVERAGE($D$5:D320))</f>
        <v>3000</v>
      </c>
      <c r="J320" s="6">
        <v>3</v>
      </c>
      <c r="K320" s="3">
        <f t="shared" si="27"/>
        <v>13461.468431660142</v>
      </c>
      <c r="L320" s="3">
        <f t="shared" si="28"/>
        <v>13500</v>
      </c>
      <c r="M320" s="3">
        <f>L320*'Margin Calculation Parameters'!$B$1/100</f>
        <v>3375</v>
      </c>
      <c r="N320" s="3">
        <f>L320*'Margin Calculation Parameters'!$B$2/100</f>
        <v>675</v>
      </c>
      <c r="O320" s="3">
        <f>MAX(L320+M320+N320,'Margin Calculation Parameters'!$B$3)</f>
        <v>40000</v>
      </c>
    </row>
    <row r="321" spans="1:15" x14ac:dyDescent="0.25">
      <c r="A321" s="2">
        <f>'Margin Calls'!A321</f>
        <v>45302</v>
      </c>
      <c r="B321" s="3">
        <f>'Margin Calls'!B321</f>
        <v>0</v>
      </c>
      <c r="C321" s="3">
        <f>'Margin Calls'!C321</f>
        <v>0</v>
      </c>
      <c r="D321" s="3">
        <f t="shared" si="24"/>
        <v>0</v>
      </c>
      <c r="E321" s="3">
        <f t="shared" si="29"/>
        <v>0</v>
      </c>
      <c r="F321" s="3">
        <f t="shared" si="25"/>
        <v>0</v>
      </c>
      <c r="G321" s="3">
        <f>MAX($G$5,SQRT(SUM($F$5:F321)/COUNTA($F$5:F321)))</f>
        <v>1000</v>
      </c>
      <c r="H321" s="3">
        <f t="shared" si="26"/>
        <v>2575.83</v>
      </c>
      <c r="I321" s="3">
        <f>MAX($I$5,AVERAGE($D$5:D321))</f>
        <v>3000</v>
      </c>
      <c r="J321" s="6">
        <v>3</v>
      </c>
      <c r="K321" s="3">
        <f t="shared" si="27"/>
        <v>13461.468431660142</v>
      </c>
      <c r="L321" s="3">
        <f t="shared" si="28"/>
        <v>13500</v>
      </c>
      <c r="M321" s="3">
        <f>L321*'Margin Calculation Parameters'!$B$1/100</f>
        <v>3375</v>
      </c>
      <c r="N321" s="3">
        <f>L321*'Margin Calculation Parameters'!$B$2/100</f>
        <v>675</v>
      </c>
      <c r="O321" s="3">
        <f>MAX(L321+M321+N321,'Margin Calculation Parameters'!$B$3)</f>
        <v>40000</v>
      </c>
    </row>
    <row r="322" spans="1:15" x14ac:dyDescent="0.25">
      <c r="A322" s="2">
        <f>'Margin Calls'!A322</f>
        <v>45303</v>
      </c>
      <c r="B322" s="3">
        <f>'Margin Calls'!B322</f>
        <v>0</v>
      </c>
      <c r="C322" s="3">
        <f>'Margin Calls'!C322</f>
        <v>0</v>
      </c>
      <c r="D322" s="3">
        <f t="shared" si="24"/>
        <v>0</v>
      </c>
      <c r="E322" s="3">
        <f t="shared" si="29"/>
        <v>0</v>
      </c>
      <c r="F322" s="3">
        <f t="shared" si="25"/>
        <v>0</v>
      </c>
      <c r="G322" s="3">
        <f>MAX($G$5,SQRT(SUM($F$5:F322)/COUNTA($F$5:F322)))</f>
        <v>1000</v>
      </c>
      <c r="H322" s="3">
        <f t="shared" si="26"/>
        <v>2575.83</v>
      </c>
      <c r="I322" s="3">
        <f>MAX($I$5,AVERAGE($D$5:D322))</f>
        <v>3000</v>
      </c>
      <c r="J322" s="6">
        <v>3</v>
      </c>
      <c r="K322" s="3">
        <f t="shared" si="27"/>
        <v>13461.468431660142</v>
      </c>
      <c r="L322" s="3">
        <f t="shared" si="28"/>
        <v>13500</v>
      </c>
      <c r="M322" s="3">
        <f>L322*'Margin Calculation Parameters'!$B$1/100</f>
        <v>3375</v>
      </c>
      <c r="N322" s="3">
        <f>L322*'Margin Calculation Parameters'!$B$2/100</f>
        <v>675</v>
      </c>
      <c r="O322" s="3">
        <f>MAX(L322+M322+N322,'Margin Calculation Parameters'!$B$3)</f>
        <v>40000</v>
      </c>
    </row>
    <row r="323" spans="1:15" x14ac:dyDescent="0.25">
      <c r="A323" s="2">
        <f>'Margin Calls'!A323</f>
        <v>45304</v>
      </c>
      <c r="B323" s="3">
        <f>'Margin Calls'!B323</f>
        <v>0</v>
      </c>
      <c r="C323" s="3">
        <f>'Margin Calls'!C323</f>
        <v>0</v>
      </c>
      <c r="D323" s="3">
        <f t="shared" si="24"/>
        <v>0</v>
      </c>
      <c r="E323" s="3">
        <f t="shared" si="29"/>
        <v>0</v>
      </c>
      <c r="F323" s="3">
        <f t="shared" si="25"/>
        <v>0</v>
      </c>
      <c r="G323" s="3">
        <f>MAX($G$5,SQRT(SUM($F$5:F323)/COUNTA($F$5:F323)))</f>
        <v>1000</v>
      </c>
      <c r="H323" s="3">
        <f t="shared" si="26"/>
        <v>2575.83</v>
      </c>
      <c r="I323" s="3">
        <f>MAX($I$5,AVERAGE($D$5:D323))</f>
        <v>3000</v>
      </c>
      <c r="J323" s="6">
        <v>3</v>
      </c>
      <c r="K323" s="3">
        <f t="shared" si="27"/>
        <v>13461.468431660142</v>
      </c>
      <c r="L323" s="3">
        <f t="shared" si="28"/>
        <v>13500</v>
      </c>
      <c r="M323" s="3">
        <f>L323*'Margin Calculation Parameters'!$B$1/100</f>
        <v>3375</v>
      </c>
      <c r="N323" s="3">
        <f>L323*'Margin Calculation Parameters'!$B$2/100</f>
        <v>675</v>
      </c>
      <c r="O323" s="3">
        <f>MAX(L323+M323+N323,'Margin Calculation Parameters'!$B$3)</f>
        <v>40000</v>
      </c>
    </row>
    <row r="324" spans="1:15" x14ac:dyDescent="0.25">
      <c r="A324" s="2">
        <f>'Margin Calls'!A324</f>
        <v>45305</v>
      </c>
      <c r="B324" s="3">
        <f>'Margin Calls'!B324</f>
        <v>0</v>
      </c>
      <c r="C324" s="3">
        <f>'Margin Calls'!C324</f>
        <v>0</v>
      </c>
      <c r="D324" s="3">
        <f t="shared" si="24"/>
        <v>0</v>
      </c>
      <c r="E324" s="3">
        <f t="shared" si="29"/>
        <v>0</v>
      </c>
      <c r="F324" s="3">
        <f t="shared" si="25"/>
        <v>0</v>
      </c>
      <c r="G324" s="3">
        <f>MAX($G$5,SQRT(SUM($F$5:F324)/COUNTA($F$5:F324)))</f>
        <v>1000</v>
      </c>
      <c r="H324" s="3">
        <f t="shared" si="26"/>
        <v>2575.83</v>
      </c>
      <c r="I324" s="3">
        <f>MAX($I$5,AVERAGE($D$5:D324))</f>
        <v>3000</v>
      </c>
      <c r="J324" s="6">
        <v>3</v>
      </c>
      <c r="K324" s="3">
        <f t="shared" si="27"/>
        <v>13461.468431660142</v>
      </c>
      <c r="L324" s="3">
        <f t="shared" si="28"/>
        <v>13500</v>
      </c>
      <c r="M324" s="3">
        <f>L324*'Margin Calculation Parameters'!$B$1/100</f>
        <v>3375</v>
      </c>
      <c r="N324" s="3">
        <f>L324*'Margin Calculation Parameters'!$B$2/100</f>
        <v>675</v>
      </c>
      <c r="O324" s="3">
        <f>MAX(L324+M324+N324,'Margin Calculation Parameters'!$B$3)</f>
        <v>40000</v>
      </c>
    </row>
    <row r="325" spans="1:15" x14ac:dyDescent="0.25">
      <c r="A325" s="2">
        <f>'Margin Calls'!A325</f>
        <v>45306</v>
      </c>
      <c r="B325" s="3">
        <f>'Margin Calls'!B325</f>
        <v>0</v>
      </c>
      <c r="C325" s="3">
        <f>'Margin Calls'!C325</f>
        <v>0</v>
      </c>
      <c r="D325" s="3">
        <f t="shared" si="24"/>
        <v>0</v>
      </c>
      <c r="E325" s="3">
        <f t="shared" si="29"/>
        <v>0</v>
      </c>
      <c r="F325" s="3">
        <f t="shared" si="25"/>
        <v>0</v>
      </c>
      <c r="G325" s="3">
        <f>MAX($G$5,SQRT(SUM($F$5:F325)/COUNTA($F$5:F325)))</f>
        <v>1000</v>
      </c>
      <c r="H325" s="3">
        <f t="shared" si="26"/>
        <v>2575.83</v>
      </c>
      <c r="I325" s="3">
        <f>MAX($I$5,AVERAGE($D$5:D325))</f>
        <v>3000</v>
      </c>
      <c r="J325" s="6">
        <v>3</v>
      </c>
      <c r="K325" s="3">
        <f t="shared" si="27"/>
        <v>13461.468431660142</v>
      </c>
      <c r="L325" s="3">
        <f t="shared" si="28"/>
        <v>13500</v>
      </c>
      <c r="M325" s="3">
        <f>L325*'Margin Calculation Parameters'!$B$1/100</f>
        <v>3375</v>
      </c>
      <c r="N325" s="3">
        <f>L325*'Margin Calculation Parameters'!$B$2/100</f>
        <v>675</v>
      </c>
      <c r="O325" s="3">
        <f>MAX(L325+M325+N325,'Margin Calculation Parameters'!$B$3)</f>
        <v>40000</v>
      </c>
    </row>
    <row r="326" spans="1:15" x14ac:dyDescent="0.25">
      <c r="A326" s="2">
        <f>'Margin Calls'!A326</f>
        <v>45307</v>
      </c>
      <c r="B326" s="3">
        <f>'Margin Calls'!B326</f>
        <v>0</v>
      </c>
      <c r="C326" s="3">
        <f>'Margin Calls'!C326</f>
        <v>0</v>
      </c>
      <c r="D326" s="3">
        <f t="shared" ref="D326:D389" si="30">MAX(0,SUM(B326:C326))</f>
        <v>0</v>
      </c>
      <c r="E326" s="3">
        <f t="shared" si="29"/>
        <v>0</v>
      </c>
      <c r="F326" s="3">
        <f t="shared" ref="F326:F389" si="31">E326^2</f>
        <v>0</v>
      </c>
      <c r="G326" s="3">
        <f>MAX($G$5,SQRT(SUM($F$5:F326)/COUNTA($F$5:F326)))</f>
        <v>1000</v>
      </c>
      <c r="H326" s="3">
        <f t="shared" ref="H326:H389" si="32">G326*2.57583</f>
        <v>2575.83</v>
      </c>
      <c r="I326" s="3">
        <f>MAX($I$5,AVERAGE($D$5:D326))</f>
        <v>3000</v>
      </c>
      <c r="J326" s="6">
        <v>3</v>
      </c>
      <c r="K326" s="3">
        <f t="shared" ref="K326:K389" si="33">I326*J326+H326*SQRT(J326)</f>
        <v>13461.468431660142</v>
      </c>
      <c r="L326" s="3">
        <f t="shared" ref="L326:L389" si="34">ROUNDUP(K326/500,0)*500</f>
        <v>13500</v>
      </c>
      <c r="M326" s="3">
        <f>L326*'Margin Calculation Parameters'!$B$1/100</f>
        <v>3375</v>
      </c>
      <c r="N326" s="3">
        <f>L326*'Margin Calculation Parameters'!$B$2/100</f>
        <v>675</v>
      </c>
      <c r="O326" s="3">
        <f>MAX(L326+M326+N326,'Margin Calculation Parameters'!$B$3)</f>
        <v>40000</v>
      </c>
    </row>
    <row r="327" spans="1:15" x14ac:dyDescent="0.25">
      <c r="A327" s="2">
        <f>'Margin Calls'!A327</f>
        <v>45308</v>
      </c>
      <c r="B327" s="3">
        <f>'Margin Calls'!B327</f>
        <v>0</v>
      </c>
      <c r="C327" s="3">
        <f>'Margin Calls'!C327</f>
        <v>0</v>
      </c>
      <c r="D327" s="3">
        <f t="shared" si="30"/>
        <v>0</v>
      </c>
      <c r="E327" s="3">
        <f t="shared" ref="E327:E390" si="35">MAX(ABS(D327-D326),$E$5)</f>
        <v>0</v>
      </c>
      <c r="F327" s="3">
        <f t="shared" si="31"/>
        <v>0</v>
      </c>
      <c r="G327" s="3">
        <f>MAX($G$5,SQRT(SUM($F$5:F327)/COUNTA($F$5:F327)))</f>
        <v>1000</v>
      </c>
      <c r="H327" s="3">
        <f t="shared" si="32"/>
        <v>2575.83</v>
      </c>
      <c r="I327" s="3">
        <f>MAX($I$5,AVERAGE($D$5:D327))</f>
        <v>3000</v>
      </c>
      <c r="J327" s="6">
        <v>3</v>
      </c>
      <c r="K327" s="3">
        <f t="shared" si="33"/>
        <v>13461.468431660142</v>
      </c>
      <c r="L327" s="3">
        <f t="shared" si="34"/>
        <v>13500</v>
      </c>
      <c r="M327" s="3">
        <f>L327*'Margin Calculation Parameters'!$B$1/100</f>
        <v>3375</v>
      </c>
      <c r="N327" s="3">
        <f>L327*'Margin Calculation Parameters'!$B$2/100</f>
        <v>675</v>
      </c>
      <c r="O327" s="3">
        <f>MAX(L327+M327+N327,'Margin Calculation Parameters'!$B$3)</f>
        <v>40000</v>
      </c>
    </row>
    <row r="328" spans="1:15" x14ac:dyDescent="0.25">
      <c r="A328" s="2">
        <f>'Margin Calls'!A328</f>
        <v>45309</v>
      </c>
      <c r="B328" s="3">
        <f>'Margin Calls'!B328</f>
        <v>0</v>
      </c>
      <c r="C328" s="3">
        <f>'Margin Calls'!C328</f>
        <v>0</v>
      </c>
      <c r="D328" s="3">
        <f t="shared" si="30"/>
        <v>0</v>
      </c>
      <c r="E328" s="3">
        <f t="shared" si="35"/>
        <v>0</v>
      </c>
      <c r="F328" s="3">
        <f t="shared" si="31"/>
        <v>0</v>
      </c>
      <c r="G328" s="3">
        <f>MAX($G$5,SQRT(SUM($F$5:F328)/COUNTA($F$5:F328)))</f>
        <v>1000</v>
      </c>
      <c r="H328" s="3">
        <f t="shared" si="32"/>
        <v>2575.83</v>
      </c>
      <c r="I328" s="3">
        <f>MAX($I$5,AVERAGE($D$5:D328))</f>
        <v>3000</v>
      </c>
      <c r="J328" s="6">
        <v>3</v>
      </c>
      <c r="K328" s="3">
        <f t="shared" si="33"/>
        <v>13461.468431660142</v>
      </c>
      <c r="L328" s="3">
        <f t="shared" si="34"/>
        <v>13500</v>
      </c>
      <c r="M328" s="3">
        <f>L328*'Margin Calculation Parameters'!$B$1/100</f>
        <v>3375</v>
      </c>
      <c r="N328" s="3">
        <f>L328*'Margin Calculation Parameters'!$B$2/100</f>
        <v>675</v>
      </c>
      <c r="O328" s="3">
        <f>MAX(L328+M328+N328,'Margin Calculation Parameters'!$B$3)</f>
        <v>40000</v>
      </c>
    </row>
    <row r="329" spans="1:15" x14ac:dyDescent="0.25">
      <c r="A329" s="2">
        <f>'Margin Calls'!A329</f>
        <v>45310</v>
      </c>
      <c r="B329" s="3">
        <f>'Margin Calls'!B329</f>
        <v>0</v>
      </c>
      <c r="C329" s="3">
        <f>'Margin Calls'!C329</f>
        <v>0</v>
      </c>
      <c r="D329" s="3">
        <f t="shared" si="30"/>
        <v>0</v>
      </c>
      <c r="E329" s="3">
        <f t="shared" si="35"/>
        <v>0</v>
      </c>
      <c r="F329" s="3">
        <f t="shared" si="31"/>
        <v>0</v>
      </c>
      <c r="G329" s="3">
        <f>MAX($G$5,SQRT(SUM($F$5:F329)/COUNTA($F$5:F329)))</f>
        <v>1000</v>
      </c>
      <c r="H329" s="3">
        <f t="shared" si="32"/>
        <v>2575.83</v>
      </c>
      <c r="I329" s="3">
        <f>MAX($I$5,AVERAGE($D$5:D329))</f>
        <v>3000</v>
      </c>
      <c r="J329" s="6">
        <v>3</v>
      </c>
      <c r="K329" s="3">
        <f t="shared" si="33"/>
        <v>13461.468431660142</v>
      </c>
      <c r="L329" s="3">
        <f t="shared" si="34"/>
        <v>13500</v>
      </c>
      <c r="M329" s="3">
        <f>L329*'Margin Calculation Parameters'!$B$1/100</f>
        <v>3375</v>
      </c>
      <c r="N329" s="3">
        <f>L329*'Margin Calculation Parameters'!$B$2/100</f>
        <v>675</v>
      </c>
      <c r="O329" s="3">
        <f>MAX(L329+M329+N329,'Margin Calculation Parameters'!$B$3)</f>
        <v>40000</v>
      </c>
    </row>
    <row r="330" spans="1:15" x14ac:dyDescent="0.25">
      <c r="A330" s="2">
        <f>'Margin Calls'!A330</f>
        <v>45311</v>
      </c>
      <c r="B330" s="3">
        <f>'Margin Calls'!B330</f>
        <v>0</v>
      </c>
      <c r="C330" s="3">
        <f>'Margin Calls'!C330</f>
        <v>0</v>
      </c>
      <c r="D330" s="3">
        <f t="shared" si="30"/>
        <v>0</v>
      </c>
      <c r="E330" s="3">
        <f t="shared" si="35"/>
        <v>0</v>
      </c>
      <c r="F330" s="3">
        <f t="shared" si="31"/>
        <v>0</v>
      </c>
      <c r="G330" s="3">
        <f>MAX($G$5,SQRT(SUM($F$5:F330)/COUNTA($F$5:F330)))</f>
        <v>1000</v>
      </c>
      <c r="H330" s="3">
        <f t="shared" si="32"/>
        <v>2575.83</v>
      </c>
      <c r="I330" s="3">
        <f>MAX($I$5,AVERAGE($D$5:D330))</f>
        <v>3000</v>
      </c>
      <c r="J330" s="6">
        <v>3</v>
      </c>
      <c r="K330" s="3">
        <f t="shared" si="33"/>
        <v>13461.468431660142</v>
      </c>
      <c r="L330" s="3">
        <f t="shared" si="34"/>
        <v>13500</v>
      </c>
      <c r="M330" s="3">
        <f>L330*'Margin Calculation Parameters'!$B$1/100</f>
        <v>3375</v>
      </c>
      <c r="N330" s="3">
        <f>L330*'Margin Calculation Parameters'!$B$2/100</f>
        <v>675</v>
      </c>
      <c r="O330" s="3">
        <f>MAX(L330+M330+N330,'Margin Calculation Parameters'!$B$3)</f>
        <v>40000</v>
      </c>
    </row>
    <row r="331" spans="1:15" x14ac:dyDescent="0.25">
      <c r="A331" s="2">
        <f>'Margin Calls'!A331</f>
        <v>45312</v>
      </c>
      <c r="B331" s="3">
        <f>'Margin Calls'!B331</f>
        <v>0</v>
      </c>
      <c r="C331" s="3">
        <f>'Margin Calls'!C331</f>
        <v>0</v>
      </c>
      <c r="D331" s="3">
        <f t="shared" si="30"/>
        <v>0</v>
      </c>
      <c r="E331" s="3">
        <f t="shared" si="35"/>
        <v>0</v>
      </c>
      <c r="F331" s="3">
        <f t="shared" si="31"/>
        <v>0</v>
      </c>
      <c r="G331" s="3">
        <f>MAX($G$5,SQRT(SUM($F$5:F331)/COUNTA($F$5:F331)))</f>
        <v>1000</v>
      </c>
      <c r="H331" s="3">
        <f t="shared" si="32"/>
        <v>2575.83</v>
      </c>
      <c r="I331" s="3">
        <f>MAX($I$5,AVERAGE($D$5:D331))</f>
        <v>3000</v>
      </c>
      <c r="J331" s="6">
        <v>3</v>
      </c>
      <c r="K331" s="3">
        <f t="shared" si="33"/>
        <v>13461.468431660142</v>
      </c>
      <c r="L331" s="3">
        <f t="shared" si="34"/>
        <v>13500</v>
      </c>
      <c r="M331" s="3">
        <f>L331*'Margin Calculation Parameters'!$B$1/100</f>
        <v>3375</v>
      </c>
      <c r="N331" s="3">
        <f>L331*'Margin Calculation Parameters'!$B$2/100</f>
        <v>675</v>
      </c>
      <c r="O331" s="3">
        <f>MAX(L331+M331+N331,'Margin Calculation Parameters'!$B$3)</f>
        <v>40000</v>
      </c>
    </row>
    <row r="332" spans="1:15" x14ac:dyDescent="0.25">
      <c r="A332" s="2">
        <f>'Margin Calls'!A332</f>
        <v>45313</v>
      </c>
      <c r="B332" s="3">
        <f>'Margin Calls'!B332</f>
        <v>0</v>
      </c>
      <c r="C332" s="3">
        <f>'Margin Calls'!C332</f>
        <v>0</v>
      </c>
      <c r="D332" s="3">
        <f t="shared" si="30"/>
        <v>0</v>
      </c>
      <c r="E332" s="3">
        <f t="shared" si="35"/>
        <v>0</v>
      </c>
      <c r="F332" s="3">
        <f t="shared" si="31"/>
        <v>0</v>
      </c>
      <c r="G332" s="3">
        <f>MAX($G$5,SQRT(SUM($F$5:F332)/COUNTA($F$5:F332)))</f>
        <v>1000</v>
      </c>
      <c r="H332" s="3">
        <f t="shared" si="32"/>
        <v>2575.83</v>
      </c>
      <c r="I332" s="3">
        <f>MAX($I$5,AVERAGE($D$5:D332))</f>
        <v>3000</v>
      </c>
      <c r="J332" s="6">
        <v>3</v>
      </c>
      <c r="K332" s="3">
        <f t="shared" si="33"/>
        <v>13461.468431660142</v>
      </c>
      <c r="L332" s="3">
        <f t="shared" si="34"/>
        <v>13500</v>
      </c>
      <c r="M332" s="3">
        <f>L332*'Margin Calculation Parameters'!$B$1/100</f>
        <v>3375</v>
      </c>
      <c r="N332" s="3">
        <f>L332*'Margin Calculation Parameters'!$B$2/100</f>
        <v>675</v>
      </c>
      <c r="O332" s="3">
        <f>MAX(L332+M332+N332,'Margin Calculation Parameters'!$B$3)</f>
        <v>40000</v>
      </c>
    </row>
    <row r="333" spans="1:15" x14ac:dyDescent="0.25">
      <c r="A333" s="2">
        <f>'Margin Calls'!A333</f>
        <v>45314</v>
      </c>
      <c r="B333" s="3">
        <f>'Margin Calls'!B333</f>
        <v>0</v>
      </c>
      <c r="C333" s="3">
        <f>'Margin Calls'!C333</f>
        <v>0</v>
      </c>
      <c r="D333" s="3">
        <f t="shared" si="30"/>
        <v>0</v>
      </c>
      <c r="E333" s="3">
        <f t="shared" si="35"/>
        <v>0</v>
      </c>
      <c r="F333" s="3">
        <f t="shared" si="31"/>
        <v>0</v>
      </c>
      <c r="G333" s="3">
        <f>MAX($G$5,SQRT(SUM($F$5:F333)/COUNTA($F$5:F333)))</f>
        <v>1000</v>
      </c>
      <c r="H333" s="3">
        <f t="shared" si="32"/>
        <v>2575.83</v>
      </c>
      <c r="I333" s="3">
        <f>MAX($I$5,AVERAGE($D$5:D333))</f>
        <v>3000</v>
      </c>
      <c r="J333" s="6">
        <v>3</v>
      </c>
      <c r="K333" s="3">
        <f t="shared" si="33"/>
        <v>13461.468431660142</v>
      </c>
      <c r="L333" s="3">
        <f t="shared" si="34"/>
        <v>13500</v>
      </c>
      <c r="M333" s="3">
        <f>L333*'Margin Calculation Parameters'!$B$1/100</f>
        <v>3375</v>
      </c>
      <c r="N333" s="3">
        <f>L333*'Margin Calculation Parameters'!$B$2/100</f>
        <v>675</v>
      </c>
      <c r="O333" s="3">
        <f>MAX(L333+M333+N333,'Margin Calculation Parameters'!$B$3)</f>
        <v>40000</v>
      </c>
    </row>
    <row r="334" spans="1:15" x14ac:dyDescent="0.25">
      <c r="A334" s="2">
        <f>'Margin Calls'!A334</f>
        <v>45315</v>
      </c>
      <c r="B334" s="3">
        <f>'Margin Calls'!B334</f>
        <v>0</v>
      </c>
      <c r="C334" s="3">
        <f>'Margin Calls'!C334</f>
        <v>0</v>
      </c>
      <c r="D334" s="3">
        <f t="shared" si="30"/>
        <v>0</v>
      </c>
      <c r="E334" s="3">
        <f t="shared" si="35"/>
        <v>0</v>
      </c>
      <c r="F334" s="3">
        <f t="shared" si="31"/>
        <v>0</v>
      </c>
      <c r="G334" s="3">
        <f>MAX($G$5,SQRT(SUM($F$5:F334)/COUNTA($F$5:F334)))</f>
        <v>1000</v>
      </c>
      <c r="H334" s="3">
        <f t="shared" si="32"/>
        <v>2575.83</v>
      </c>
      <c r="I334" s="3">
        <f>MAX($I$5,AVERAGE($D$5:D334))</f>
        <v>3000</v>
      </c>
      <c r="J334" s="6">
        <v>3</v>
      </c>
      <c r="K334" s="3">
        <f t="shared" si="33"/>
        <v>13461.468431660142</v>
      </c>
      <c r="L334" s="3">
        <f t="shared" si="34"/>
        <v>13500</v>
      </c>
      <c r="M334" s="3">
        <f>L334*'Margin Calculation Parameters'!$B$1/100</f>
        <v>3375</v>
      </c>
      <c r="N334" s="3">
        <f>L334*'Margin Calculation Parameters'!$B$2/100</f>
        <v>675</v>
      </c>
      <c r="O334" s="3">
        <f>MAX(L334+M334+N334,'Margin Calculation Parameters'!$B$3)</f>
        <v>40000</v>
      </c>
    </row>
    <row r="335" spans="1:15" x14ac:dyDescent="0.25">
      <c r="A335" s="2">
        <f>'Margin Calls'!A335</f>
        <v>45316</v>
      </c>
      <c r="B335" s="3">
        <f>'Margin Calls'!B335</f>
        <v>0</v>
      </c>
      <c r="C335" s="3">
        <f>'Margin Calls'!C335</f>
        <v>0</v>
      </c>
      <c r="D335" s="3">
        <f t="shared" si="30"/>
        <v>0</v>
      </c>
      <c r="E335" s="3">
        <f t="shared" si="35"/>
        <v>0</v>
      </c>
      <c r="F335" s="3">
        <f t="shared" si="31"/>
        <v>0</v>
      </c>
      <c r="G335" s="3">
        <f>MAX($G$5,SQRT(SUM($F$5:F335)/COUNTA($F$5:F335)))</f>
        <v>1000</v>
      </c>
      <c r="H335" s="3">
        <f t="shared" si="32"/>
        <v>2575.83</v>
      </c>
      <c r="I335" s="3">
        <f>MAX($I$5,AVERAGE($D$5:D335))</f>
        <v>3000</v>
      </c>
      <c r="J335" s="6">
        <v>3</v>
      </c>
      <c r="K335" s="3">
        <f t="shared" si="33"/>
        <v>13461.468431660142</v>
      </c>
      <c r="L335" s="3">
        <f t="shared" si="34"/>
        <v>13500</v>
      </c>
      <c r="M335" s="3">
        <f>L335*'Margin Calculation Parameters'!$B$1/100</f>
        <v>3375</v>
      </c>
      <c r="N335" s="3">
        <f>L335*'Margin Calculation Parameters'!$B$2/100</f>
        <v>675</v>
      </c>
      <c r="O335" s="3">
        <f>MAX(L335+M335+N335,'Margin Calculation Parameters'!$B$3)</f>
        <v>40000</v>
      </c>
    </row>
    <row r="336" spans="1:15" x14ac:dyDescent="0.25">
      <c r="A336" s="2">
        <f>'Margin Calls'!A336</f>
        <v>45317</v>
      </c>
      <c r="B336" s="3">
        <f>'Margin Calls'!B336</f>
        <v>0</v>
      </c>
      <c r="C336" s="3">
        <f>'Margin Calls'!C336</f>
        <v>0</v>
      </c>
      <c r="D336" s="3">
        <f t="shared" si="30"/>
        <v>0</v>
      </c>
      <c r="E336" s="3">
        <f t="shared" si="35"/>
        <v>0</v>
      </c>
      <c r="F336" s="3">
        <f t="shared" si="31"/>
        <v>0</v>
      </c>
      <c r="G336" s="3">
        <f>MAX($G$5,SQRT(SUM($F$5:F336)/COUNTA($F$5:F336)))</f>
        <v>1000</v>
      </c>
      <c r="H336" s="3">
        <f t="shared" si="32"/>
        <v>2575.83</v>
      </c>
      <c r="I336" s="3">
        <f>MAX($I$5,AVERAGE($D$5:D336))</f>
        <v>3000</v>
      </c>
      <c r="J336" s="6">
        <v>3</v>
      </c>
      <c r="K336" s="3">
        <f t="shared" si="33"/>
        <v>13461.468431660142</v>
      </c>
      <c r="L336" s="3">
        <f t="shared" si="34"/>
        <v>13500</v>
      </c>
      <c r="M336" s="3">
        <f>L336*'Margin Calculation Parameters'!$B$1/100</f>
        <v>3375</v>
      </c>
      <c r="N336" s="3">
        <f>L336*'Margin Calculation Parameters'!$B$2/100</f>
        <v>675</v>
      </c>
      <c r="O336" s="3">
        <f>MAX(L336+M336+N336,'Margin Calculation Parameters'!$B$3)</f>
        <v>40000</v>
      </c>
    </row>
    <row r="337" spans="1:15" x14ac:dyDescent="0.25">
      <c r="A337" s="2">
        <f>'Margin Calls'!A337</f>
        <v>45318</v>
      </c>
      <c r="B337" s="3">
        <f>'Margin Calls'!B337</f>
        <v>0</v>
      </c>
      <c r="C337" s="3">
        <f>'Margin Calls'!C337</f>
        <v>0</v>
      </c>
      <c r="D337" s="3">
        <f t="shared" si="30"/>
        <v>0</v>
      </c>
      <c r="E337" s="3">
        <f t="shared" si="35"/>
        <v>0</v>
      </c>
      <c r="F337" s="3">
        <f t="shared" si="31"/>
        <v>0</v>
      </c>
      <c r="G337" s="3">
        <f>MAX($G$5,SQRT(SUM($F$5:F337)/COUNTA($F$5:F337)))</f>
        <v>1000</v>
      </c>
      <c r="H337" s="3">
        <f t="shared" si="32"/>
        <v>2575.83</v>
      </c>
      <c r="I337" s="3">
        <f>MAX($I$5,AVERAGE($D$5:D337))</f>
        <v>3000</v>
      </c>
      <c r="J337" s="6">
        <v>3</v>
      </c>
      <c r="K337" s="3">
        <f t="shared" si="33"/>
        <v>13461.468431660142</v>
      </c>
      <c r="L337" s="3">
        <f t="shared" si="34"/>
        <v>13500</v>
      </c>
      <c r="M337" s="3">
        <f>L337*'Margin Calculation Parameters'!$B$1/100</f>
        <v>3375</v>
      </c>
      <c r="N337" s="3">
        <f>L337*'Margin Calculation Parameters'!$B$2/100</f>
        <v>675</v>
      </c>
      <c r="O337" s="3">
        <f>MAX(L337+M337+N337,'Margin Calculation Parameters'!$B$3)</f>
        <v>40000</v>
      </c>
    </row>
    <row r="338" spans="1:15" x14ac:dyDescent="0.25">
      <c r="A338" s="2">
        <f>'Margin Calls'!A338</f>
        <v>45319</v>
      </c>
      <c r="B338" s="3">
        <f>'Margin Calls'!B338</f>
        <v>0</v>
      </c>
      <c r="C338" s="3">
        <f>'Margin Calls'!C338</f>
        <v>0</v>
      </c>
      <c r="D338" s="3">
        <f t="shared" si="30"/>
        <v>0</v>
      </c>
      <c r="E338" s="3">
        <f t="shared" si="35"/>
        <v>0</v>
      </c>
      <c r="F338" s="3">
        <f t="shared" si="31"/>
        <v>0</v>
      </c>
      <c r="G338" s="3">
        <f>MAX($G$5,SQRT(SUM($F$5:F338)/COUNTA($F$5:F338)))</f>
        <v>1000</v>
      </c>
      <c r="H338" s="3">
        <f t="shared" si="32"/>
        <v>2575.83</v>
      </c>
      <c r="I338" s="3">
        <f>MAX($I$5,AVERAGE($D$5:D338))</f>
        <v>3000</v>
      </c>
      <c r="J338" s="6">
        <v>3</v>
      </c>
      <c r="K338" s="3">
        <f t="shared" si="33"/>
        <v>13461.468431660142</v>
      </c>
      <c r="L338" s="3">
        <f t="shared" si="34"/>
        <v>13500</v>
      </c>
      <c r="M338" s="3">
        <f>L338*'Margin Calculation Parameters'!$B$1/100</f>
        <v>3375</v>
      </c>
      <c r="N338" s="3">
        <f>L338*'Margin Calculation Parameters'!$B$2/100</f>
        <v>675</v>
      </c>
      <c r="O338" s="3">
        <f>MAX(L338+M338+N338,'Margin Calculation Parameters'!$B$3)</f>
        <v>40000</v>
      </c>
    </row>
    <row r="339" spans="1:15" x14ac:dyDescent="0.25">
      <c r="A339" s="2">
        <f>'Margin Calls'!A339</f>
        <v>45320</v>
      </c>
      <c r="B339" s="3">
        <f>'Margin Calls'!B339</f>
        <v>0</v>
      </c>
      <c r="C339" s="3">
        <f>'Margin Calls'!C339</f>
        <v>0</v>
      </c>
      <c r="D339" s="3">
        <f t="shared" si="30"/>
        <v>0</v>
      </c>
      <c r="E339" s="3">
        <f t="shared" si="35"/>
        <v>0</v>
      </c>
      <c r="F339" s="3">
        <f t="shared" si="31"/>
        <v>0</v>
      </c>
      <c r="G339" s="3">
        <f>MAX($G$5,SQRT(SUM($F$5:F339)/COUNTA($F$5:F339)))</f>
        <v>1000</v>
      </c>
      <c r="H339" s="3">
        <f t="shared" si="32"/>
        <v>2575.83</v>
      </c>
      <c r="I339" s="3">
        <f>MAX($I$5,AVERAGE($D$5:D339))</f>
        <v>3000</v>
      </c>
      <c r="J339" s="6">
        <v>3</v>
      </c>
      <c r="K339" s="3">
        <f t="shared" si="33"/>
        <v>13461.468431660142</v>
      </c>
      <c r="L339" s="3">
        <f t="shared" si="34"/>
        <v>13500</v>
      </c>
      <c r="M339" s="3">
        <f>L339*'Margin Calculation Parameters'!$B$1/100</f>
        <v>3375</v>
      </c>
      <c r="N339" s="3">
        <f>L339*'Margin Calculation Parameters'!$B$2/100</f>
        <v>675</v>
      </c>
      <c r="O339" s="3">
        <f>MAX(L339+M339+N339,'Margin Calculation Parameters'!$B$3)</f>
        <v>40000</v>
      </c>
    </row>
    <row r="340" spans="1:15" x14ac:dyDescent="0.25">
      <c r="A340" s="2">
        <f>'Margin Calls'!A340</f>
        <v>45321</v>
      </c>
      <c r="B340" s="3">
        <f>'Margin Calls'!B340</f>
        <v>0</v>
      </c>
      <c r="C340" s="3">
        <f>'Margin Calls'!C340</f>
        <v>0</v>
      </c>
      <c r="D340" s="3">
        <f t="shared" si="30"/>
        <v>0</v>
      </c>
      <c r="E340" s="3">
        <f t="shared" si="35"/>
        <v>0</v>
      </c>
      <c r="F340" s="3">
        <f t="shared" si="31"/>
        <v>0</v>
      </c>
      <c r="G340" s="3">
        <f>MAX($G$5,SQRT(SUM($F$5:F340)/COUNTA($F$5:F340)))</f>
        <v>1000</v>
      </c>
      <c r="H340" s="3">
        <f t="shared" si="32"/>
        <v>2575.83</v>
      </c>
      <c r="I340" s="3">
        <f>MAX($I$5,AVERAGE($D$5:D340))</f>
        <v>3000</v>
      </c>
      <c r="J340" s="6">
        <v>3</v>
      </c>
      <c r="K340" s="3">
        <f t="shared" si="33"/>
        <v>13461.468431660142</v>
      </c>
      <c r="L340" s="3">
        <f t="shared" si="34"/>
        <v>13500</v>
      </c>
      <c r="M340" s="3">
        <f>L340*'Margin Calculation Parameters'!$B$1/100</f>
        <v>3375</v>
      </c>
      <c r="N340" s="3">
        <f>L340*'Margin Calculation Parameters'!$B$2/100</f>
        <v>675</v>
      </c>
      <c r="O340" s="3">
        <f>MAX(L340+M340+N340,'Margin Calculation Parameters'!$B$3)</f>
        <v>40000</v>
      </c>
    </row>
    <row r="341" spans="1:15" x14ac:dyDescent="0.25">
      <c r="A341" s="2">
        <f>'Margin Calls'!A341</f>
        <v>45322</v>
      </c>
      <c r="B341" s="3">
        <f>'Margin Calls'!B341</f>
        <v>0</v>
      </c>
      <c r="C341" s="3">
        <f>'Margin Calls'!C341</f>
        <v>0</v>
      </c>
      <c r="D341" s="3">
        <f t="shared" si="30"/>
        <v>0</v>
      </c>
      <c r="E341" s="3">
        <f t="shared" si="35"/>
        <v>0</v>
      </c>
      <c r="F341" s="3">
        <f t="shared" si="31"/>
        <v>0</v>
      </c>
      <c r="G341" s="3">
        <f>MAX($G$5,SQRT(SUM($F$5:F341)/COUNTA($F$5:F341)))</f>
        <v>1000</v>
      </c>
      <c r="H341" s="3">
        <f t="shared" si="32"/>
        <v>2575.83</v>
      </c>
      <c r="I341" s="3">
        <f>MAX($I$5,AVERAGE($D$5:D341))</f>
        <v>3000</v>
      </c>
      <c r="J341" s="6">
        <v>3</v>
      </c>
      <c r="K341" s="3">
        <f t="shared" si="33"/>
        <v>13461.468431660142</v>
      </c>
      <c r="L341" s="3">
        <f t="shared" si="34"/>
        <v>13500</v>
      </c>
      <c r="M341" s="3">
        <f>L341*'Margin Calculation Parameters'!$B$1/100</f>
        <v>3375</v>
      </c>
      <c r="N341" s="3">
        <f>L341*'Margin Calculation Parameters'!$B$2/100</f>
        <v>675</v>
      </c>
      <c r="O341" s="3">
        <f>MAX(L341+M341+N341,'Margin Calculation Parameters'!$B$3)</f>
        <v>40000</v>
      </c>
    </row>
    <row r="342" spans="1:15" x14ac:dyDescent="0.25">
      <c r="A342" s="2">
        <f>'Margin Calls'!A342</f>
        <v>45323</v>
      </c>
      <c r="B342" s="3">
        <f>'Margin Calls'!B342</f>
        <v>0</v>
      </c>
      <c r="C342" s="3">
        <f>'Margin Calls'!C342</f>
        <v>0</v>
      </c>
      <c r="D342" s="3">
        <f t="shared" si="30"/>
        <v>0</v>
      </c>
      <c r="E342" s="3">
        <f t="shared" si="35"/>
        <v>0</v>
      </c>
      <c r="F342" s="3">
        <f t="shared" si="31"/>
        <v>0</v>
      </c>
      <c r="G342" s="3">
        <f>MAX($G$5,SQRT(SUM($F$5:F342)/COUNTA($F$5:F342)))</f>
        <v>1000</v>
      </c>
      <c r="H342" s="3">
        <f t="shared" si="32"/>
        <v>2575.83</v>
      </c>
      <c r="I342" s="3">
        <f>MAX($I$5,AVERAGE($D$5:D342))</f>
        <v>3000</v>
      </c>
      <c r="J342" s="6">
        <v>3</v>
      </c>
      <c r="K342" s="3">
        <f t="shared" si="33"/>
        <v>13461.468431660142</v>
      </c>
      <c r="L342" s="3">
        <f t="shared" si="34"/>
        <v>13500</v>
      </c>
      <c r="M342" s="3">
        <f>L342*'Margin Calculation Parameters'!$B$1/100</f>
        <v>3375</v>
      </c>
      <c r="N342" s="3">
        <f>L342*'Margin Calculation Parameters'!$B$2/100</f>
        <v>675</v>
      </c>
      <c r="O342" s="3">
        <f>MAX(L342+M342+N342,'Margin Calculation Parameters'!$B$3)</f>
        <v>40000</v>
      </c>
    </row>
    <row r="343" spans="1:15" x14ac:dyDescent="0.25">
      <c r="A343" s="2">
        <f>'Margin Calls'!A343</f>
        <v>45324</v>
      </c>
      <c r="B343" s="3">
        <f>'Margin Calls'!B343</f>
        <v>0</v>
      </c>
      <c r="C343" s="3">
        <f>'Margin Calls'!C343</f>
        <v>0</v>
      </c>
      <c r="D343" s="3">
        <f t="shared" si="30"/>
        <v>0</v>
      </c>
      <c r="E343" s="3">
        <f t="shared" si="35"/>
        <v>0</v>
      </c>
      <c r="F343" s="3">
        <f t="shared" si="31"/>
        <v>0</v>
      </c>
      <c r="G343" s="3">
        <f>MAX($G$5,SQRT(SUM($F$5:F343)/COUNTA($F$5:F343)))</f>
        <v>1000</v>
      </c>
      <c r="H343" s="3">
        <f t="shared" si="32"/>
        <v>2575.83</v>
      </c>
      <c r="I343" s="3">
        <f>MAX($I$5,AVERAGE($D$5:D343))</f>
        <v>3000</v>
      </c>
      <c r="J343" s="6">
        <v>3</v>
      </c>
      <c r="K343" s="3">
        <f t="shared" si="33"/>
        <v>13461.468431660142</v>
      </c>
      <c r="L343" s="3">
        <f t="shared" si="34"/>
        <v>13500</v>
      </c>
      <c r="M343" s="3">
        <f>L343*'Margin Calculation Parameters'!$B$1/100</f>
        <v>3375</v>
      </c>
      <c r="N343" s="3">
        <f>L343*'Margin Calculation Parameters'!$B$2/100</f>
        <v>675</v>
      </c>
      <c r="O343" s="3">
        <f>MAX(L343+M343+N343,'Margin Calculation Parameters'!$B$3)</f>
        <v>40000</v>
      </c>
    </row>
    <row r="344" spans="1:15" x14ac:dyDescent="0.25">
      <c r="A344" s="2">
        <f>'Margin Calls'!A344</f>
        <v>45325</v>
      </c>
      <c r="B344" s="3">
        <f>'Margin Calls'!B344</f>
        <v>0</v>
      </c>
      <c r="C344" s="3">
        <f>'Margin Calls'!C344</f>
        <v>0</v>
      </c>
      <c r="D344" s="3">
        <f t="shared" si="30"/>
        <v>0</v>
      </c>
      <c r="E344" s="3">
        <f t="shared" si="35"/>
        <v>0</v>
      </c>
      <c r="F344" s="3">
        <f t="shared" si="31"/>
        <v>0</v>
      </c>
      <c r="G344" s="3">
        <f>MAX($G$5,SQRT(SUM($F$5:F344)/COUNTA($F$5:F344)))</f>
        <v>1000</v>
      </c>
      <c r="H344" s="3">
        <f t="shared" si="32"/>
        <v>2575.83</v>
      </c>
      <c r="I344" s="3">
        <f>MAX($I$5,AVERAGE($D$5:D344))</f>
        <v>3000</v>
      </c>
      <c r="J344" s="6">
        <v>3</v>
      </c>
      <c r="K344" s="3">
        <f t="shared" si="33"/>
        <v>13461.468431660142</v>
      </c>
      <c r="L344" s="3">
        <f t="shared" si="34"/>
        <v>13500</v>
      </c>
      <c r="M344" s="3">
        <f>L344*'Margin Calculation Parameters'!$B$1/100</f>
        <v>3375</v>
      </c>
      <c r="N344" s="3">
        <f>L344*'Margin Calculation Parameters'!$B$2/100</f>
        <v>675</v>
      </c>
      <c r="O344" s="3">
        <f>MAX(L344+M344+N344,'Margin Calculation Parameters'!$B$3)</f>
        <v>40000</v>
      </c>
    </row>
    <row r="345" spans="1:15" x14ac:dyDescent="0.25">
      <c r="A345" s="2">
        <f>'Margin Calls'!A345</f>
        <v>45326</v>
      </c>
      <c r="B345" s="3">
        <f>'Margin Calls'!B345</f>
        <v>0</v>
      </c>
      <c r="C345" s="3">
        <f>'Margin Calls'!C345</f>
        <v>0</v>
      </c>
      <c r="D345" s="3">
        <f t="shared" si="30"/>
        <v>0</v>
      </c>
      <c r="E345" s="3">
        <f t="shared" si="35"/>
        <v>0</v>
      </c>
      <c r="F345" s="3">
        <f t="shared" si="31"/>
        <v>0</v>
      </c>
      <c r="G345" s="3">
        <f>MAX($G$5,SQRT(SUM($F$5:F345)/COUNTA($F$5:F345)))</f>
        <v>1000</v>
      </c>
      <c r="H345" s="3">
        <f t="shared" si="32"/>
        <v>2575.83</v>
      </c>
      <c r="I345" s="3">
        <f>MAX($I$5,AVERAGE($D$5:D345))</f>
        <v>3000</v>
      </c>
      <c r="J345" s="6">
        <v>3</v>
      </c>
      <c r="K345" s="3">
        <f t="shared" si="33"/>
        <v>13461.468431660142</v>
      </c>
      <c r="L345" s="3">
        <f t="shared" si="34"/>
        <v>13500</v>
      </c>
      <c r="M345" s="3">
        <f>L345*'Margin Calculation Parameters'!$B$1/100</f>
        <v>3375</v>
      </c>
      <c r="N345" s="3">
        <f>L345*'Margin Calculation Parameters'!$B$2/100</f>
        <v>675</v>
      </c>
      <c r="O345" s="3">
        <f>MAX(L345+M345+N345,'Margin Calculation Parameters'!$B$3)</f>
        <v>40000</v>
      </c>
    </row>
    <row r="346" spans="1:15" x14ac:dyDescent="0.25">
      <c r="A346" s="2">
        <f>'Margin Calls'!A346</f>
        <v>45327</v>
      </c>
      <c r="B346" s="3">
        <f>'Margin Calls'!B346</f>
        <v>0</v>
      </c>
      <c r="C346" s="3">
        <f>'Margin Calls'!C346</f>
        <v>0</v>
      </c>
      <c r="D346" s="3">
        <f t="shared" si="30"/>
        <v>0</v>
      </c>
      <c r="E346" s="3">
        <f t="shared" si="35"/>
        <v>0</v>
      </c>
      <c r="F346" s="3">
        <f t="shared" si="31"/>
        <v>0</v>
      </c>
      <c r="G346" s="3">
        <f>MAX($G$5,SQRT(SUM($F$5:F346)/COUNTA($F$5:F346)))</f>
        <v>1000</v>
      </c>
      <c r="H346" s="3">
        <f t="shared" si="32"/>
        <v>2575.83</v>
      </c>
      <c r="I346" s="3">
        <f>MAX($I$5,AVERAGE($D$5:D346))</f>
        <v>3000</v>
      </c>
      <c r="J346" s="6">
        <v>3</v>
      </c>
      <c r="K346" s="3">
        <f t="shared" si="33"/>
        <v>13461.468431660142</v>
      </c>
      <c r="L346" s="3">
        <f t="shared" si="34"/>
        <v>13500</v>
      </c>
      <c r="M346" s="3">
        <f>L346*'Margin Calculation Parameters'!$B$1/100</f>
        <v>3375</v>
      </c>
      <c r="N346" s="3">
        <f>L346*'Margin Calculation Parameters'!$B$2/100</f>
        <v>675</v>
      </c>
      <c r="O346" s="3">
        <f>MAX(L346+M346+N346,'Margin Calculation Parameters'!$B$3)</f>
        <v>40000</v>
      </c>
    </row>
    <row r="347" spans="1:15" x14ac:dyDescent="0.25">
      <c r="A347" s="2">
        <f>'Margin Calls'!A347</f>
        <v>45328</v>
      </c>
      <c r="B347" s="3">
        <f>'Margin Calls'!B347</f>
        <v>0</v>
      </c>
      <c r="C347" s="3">
        <f>'Margin Calls'!C347</f>
        <v>0</v>
      </c>
      <c r="D347" s="3">
        <f t="shared" si="30"/>
        <v>0</v>
      </c>
      <c r="E347" s="3">
        <f t="shared" si="35"/>
        <v>0</v>
      </c>
      <c r="F347" s="3">
        <f t="shared" si="31"/>
        <v>0</v>
      </c>
      <c r="G347" s="3">
        <f>MAX($G$5,SQRT(SUM($F$5:F347)/COUNTA($F$5:F347)))</f>
        <v>1000</v>
      </c>
      <c r="H347" s="3">
        <f t="shared" si="32"/>
        <v>2575.83</v>
      </c>
      <c r="I347" s="3">
        <f>MAX($I$5,AVERAGE($D$5:D347))</f>
        <v>3000</v>
      </c>
      <c r="J347" s="6">
        <v>3</v>
      </c>
      <c r="K347" s="3">
        <f t="shared" si="33"/>
        <v>13461.468431660142</v>
      </c>
      <c r="L347" s="3">
        <f t="shared" si="34"/>
        <v>13500</v>
      </c>
      <c r="M347" s="3">
        <f>L347*'Margin Calculation Parameters'!$B$1/100</f>
        <v>3375</v>
      </c>
      <c r="N347" s="3">
        <f>L347*'Margin Calculation Parameters'!$B$2/100</f>
        <v>675</v>
      </c>
      <c r="O347" s="3">
        <f>MAX(L347+M347+N347,'Margin Calculation Parameters'!$B$3)</f>
        <v>40000</v>
      </c>
    </row>
    <row r="348" spans="1:15" x14ac:dyDescent="0.25">
      <c r="A348" s="2">
        <f>'Margin Calls'!A348</f>
        <v>45329</v>
      </c>
      <c r="B348" s="3">
        <f>'Margin Calls'!B348</f>
        <v>0</v>
      </c>
      <c r="C348" s="3">
        <f>'Margin Calls'!C348</f>
        <v>0</v>
      </c>
      <c r="D348" s="3">
        <f t="shared" si="30"/>
        <v>0</v>
      </c>
      <c r="E348" s="3">
        <f t="shared" si="35"/>
        <v>0</v>
      </c>
      <c r="F348" s="3">
        <f t="shared" si="31"/>
        <v>0</v>
      </c>
      <c r="G348" s="3">
        <f>MAX($G$5,SQRT(SUM($F$5:F348)/COUNTA($F$5:F348)))</f>
        <v>1000</v>
      </c>
      <c r="H348" s="3">
        <f t="shared" si="32"/>
        <v>2575.83</v>
      </c>
      <c r="I348" s="3">
        <f>MAX($I$5,AVERAGE($D$5:D348))</f>
        <v>3000</v>
      </c>
      <c r="J348" s="6">
        <v>3</v>
      </c>
      <c r="K348" s="3">
        <f t="shared" si="33"/>
        <v>13461.468431660142</v>
      </c>
      <c r="L348" s="3">
        <f t="shared" si="34"/>
        <v>13500</v>
      </c>
      <c r="M348" s="3">
        <f>L348*'Margin Calculation Parameters'!$B$1/100</f>
        <v>3375</v>
      </c>
      <c r="N348" s="3">
        <f>L348*'Margin Calculation Parameters'!$B$2/100</f>
        <v>675</v>
      </c>
      <c r="O348" s="3">
        <f>MAX(L348+M348+N348,'Margin Calculation Parameters'!$B$3)</f>
        <v>40000</v>
      </c>
    </row>
    <row r="349" spans="1:15" x14ac:dyDescent="0.25">
      <c r="A349" s="2">
        <f>'Margin Calls'!A349</f>
        <v>45330</v>
      </c>
      <c r="B349" s="3">
        <f>'Margin Calls'!B349</f>
        <v>0</v>
      </c>
      <c r="C349" s="3">
        <f>'Margin Calls'!C349</f>
        <v>0</v>
      </c>
      <c r="D349" s="3">
        <f t="shared" si="30"/>
        <v>0</v>
      </c>
      <c r="E349" s="3">
        <f t="shared" si="35"/>
        <v>0</v>
      </c>
      <c r="F349" s="3">
        <f t="shared" si="31"/>
        <v>0</v>
      </c>
      <c r="G349" s="3">
        <f>MAX($G$5,SQRT(SUM($F$5:F349)/COUNTA($F$5:F349)))</f>
        <v>1000</v>
      </c>
      <c r="H349" s="3">
        <f t="shared" si="32"/>
        <v>2575.83</v>
      </c>
      <c r="I349" s="3">
        <f>MAX($I$5,AVERAGE($D$5:D349))</f>
        <v>3000</v>
      </c>
      <c r="J349" s="6">
        <v>3</v>
      </c>
      <c r="K349" s="3">
        <f t="shared" si="33"/>
        <v>13461.468431660142</v>
      </c>
      <c r="L349" s="3">
        <f t="shared" si="34"/>
        <v>13500</v>
      </c>
      <c r="M349" s="3">
        <f>L349*'Margin Calculation Parameters'!$B$1/100</f>
        <v>3375</v>
      </c>
      <c r="N349" s="3">
        <f>L349*'Margin Calculation Parameters'!$B$2/100</f>
        <v>675</v>
      </c>
      <c r="O349" s="3">
        <f>MAX(L349+M349+N349,'Margin Calculation Parameters'!$B$3)</f>
        <v>40000</v>
      </c>
    </row>
    <row r="350" spans="1:15" x14ac:dyDescent="0.25">
      <c r="A350" s="2">
        <f>'Margin Calls'!A350</f>
        <v>45331</v>
      </c>
      <c r="B350" s="3">
        <f>'Margin Calls'!B350</f>
        <v>0</v>
      </c>
      <c r="C350" s="3">
        <f>'Margin Calls'!C350</f>
        <v>0</v>
      </c>
      <c r="D350" s="3">
        <f t="shared" si="30"/>
        <v>0</v>
      </c>
      <c r="E350" s="3">
        <f t="shared" si="35"/>
        <v>0</v>
      </c>
      <c r="F350" s="3">
        <f t="shared" si="31"/>
        <v>0</v>
      </c>
      <c r="G350" s="3">
        <f>MAX($G$5,SQRT(SUM($F$5:F350)/COUNTA($F$5:F350)))</f>
        <v>1000</v>
      </c>
      <c r="H350" s="3">
        <f t="shared" si="32"/>
        <v>2575.83</v>
      </c>
      <c r="I350" s="3">
        <f>MAX($I$5,AVERAGE($D$5:D350))</f>
        <v>3000</v>
      </c>
      <c r="J350" s="6">
        <v>3</v>
      </c>
      <c r="K350" s="3">
        <f t="shared" si="33"/>
        <v>13461.468431660142</v>
      </c>
      <c r="L350" s="3">
        <f t="shared" si="34"/>
        <v>13500</v>
      </c>
      <c r="M350" s="3">
        <f>L350*'Margin Calculation Parameters'!$B$1/100</f>
        <v>3375</v>
      </c>
      <c r="N350" s="3">
        <f>L350*'Margin Calculation Parameters'!$B$2/100</f>
        <v>675</v>
      </c>
      <c r="O350" s="3">
        <f>MAX(L350+M350+N350,'Margin Calculation Parameters'!$B$3)</f>
        <v>40000</v>
      </c>
    </row>
    <row r="351" spans="1:15" x14ac:dyDescent="0.25">
      <c r="A351" s="2">
        <f>'Margin Calls'!A351</f>
        <v>45332</v>
      </c>
      <c r="B351" s="3">
        <f>'Margin Calls'!B351</f>
        <v>0</v>
      </c>
      <c r="C351" s="3">
        <f>'Margin Calls'!C351</f>
        <v>0</v>
      </c>
      <c r="D351" s="3">
        <f t="shared" si="30"/>
        <v>0</v>
      </c>
      <c r="E351" s="3">
        <f t="shared" si="35"/>
        <v>0</v>
      </c>
      <c r="F351" s="3">
        <f t="shared" si="31"/>
        <v>0</v>
      </c>
      <c r="G351" s="3">
        <f>MAX($G$5,SQRT(SUM($F$5:F351)/COUNTA($F$5:F351)))</f>
        <v>1000</v>
      </c>
      <c r="H351" s="3">
        <f t="shared" si="32"/>
        <v>2575.83</v>
      </c>
      <c r="I351" s="3">
        <f>MAX($I$5,AVERAGE($D$5:D351))</f>
        <v>3000</v>
      </c>
      <c r="J351" s="6">
        <v>3</v>
      </c>
      <c r="K351" s="3">
        <f t="shared" si="33"/>
        <v>13461.468431660142</v>
      </c>
      <c r="L351" s="3">
        <f t="shared" si="34"/>
        <v>13500</v>
      </c>
      <c r="M351" s="3">
        <f>L351*'Margin Calculation Parameters'!$B$1/100</f>
        <v>3375</v>
      </c>
      <c r="N351" s="3">
        <f>L351*'Margin Calculation Parameters'!$B$2/100</f>
        <v>675</v>
      </c>
      <c r="O351" s="3">
        <f>MAX(L351+M351+N351,'Margin Calculation Parameters'!$B$3)</f>
        <v>40000</v>
      </c>
    </row>
    <row r="352" spans="1:15" x14ac:dyDescent="0.25">
      <c r="A352" s="2">
        <f>'Margin Calls'!A352</f>
        <v>45333</v>
      </c>
      <c r="B352" s="3">
        <f>'Margin Calls'!B352</f>
        <v>0</v>
      </c>
      <c r="C352" s="3">
        <f>'Margin Calls'!C352</f>
        <v>0</v>
      </c>
      <c r="D352" s="3">
        <f t="shared" si="30"/>
        <v>0</v>
      </c>
      <c r="E352" s="3">
        <f t="shared" si="35"/>
        <v>0</v>
      </c>
      <c r="F352" s="3">
        <f t="shared" si="31"/>
        <v>0</v>
      </c>
      <c r="G352" s="3">
        <f>MAX($G$5,SQRT(SUM($F$5:F352)/COUNTA($F$5:F352)))</f>
        <v>1000</v>
      </c>
      <c r="H352" s="3">
        <f t="shared" si="32"/>
        <v>2575.83</v>
      </c>
      <c r="I352" s="3">
        <f>MAX($I$5,AVERAGE($D$5:D352))</f>
        <v>3000</v>
      </c>
      <c r="J352" s="6">
        <v>3</v>
      </c>
      <c r="K352" s="3">
        <f t="shared" si="33"/>
        <v>13461.468431660142</v>
      </c>
      <c r="L352" s="3">
        <f t="shared" si="34"/>
        <v>13500</v>
      </c>
      <c r="M352" s="3">
        <f>L352*'Margin Calculation Parameters'!$B$1/100</f>
        <v>3375</v>
      </c>
      <c r="N352" s="3">
        <f>L352*'Margin Calculation Parameters'!$B$2/100</f>
        <v>675</v>
      </c>
      <c r="O352" s="3">
        <f>MAX(L352+M352+N352,'Margin Calculation Parameters'!$B$3)</f>
        <v>40000</v>
      </c>
    </row>
    <row r="353" spans="1:15" x14ac:dyDescent="0.25">
      <c r="A353" s="2">
        <f>'Margin Calls'!A353</f>
        <v>45334</v>
      </c>
      <c r="B353" s="3">
        <f>'Margin Calls'!B353</f>
        <v>0</v>
      </c>
      <c r="C353" s="3">
        <f>'Margin Calls'!C353</f>
        <v>0</v>
      </c>
      <c r="D353" s="3">
        <f t="shared" si="30"/>
        <v>0</v>
      </c>
      <c r="E353" s="3">
        <f t="shared" si="35"/>
        <v>0</v>
      </c>
      <c r="F353" s="3">
        <f t="shared" si="31"/>
        <v>0</v>
      </c>
      <c r="G353" s="3">
        <f>MAX($G$5,SQRT(SUM($F$5:F353)/COUNTA($F$5:F353)))</f>
        <v>1000</v>
      </c>
      <c r="H353" s="3">
        <f t="shared" si="32"/>
        <v>2575.83</v>
      </c>
      <c r="I353" s="3">
        <f>MAX($I$5,AVERAGE($D$5:D353))</f>
        <v>3000</v>
      </c>
      <c r="J353" s="6">
        <v>3</v>
      </c>
      <c r="K353" s="3">
        <f t="shared" si="33"/>
        <v>13461.468431660142</v>
      </c>
      <c r="L353" s="3">
        <f t="shared" si="34"/>
        <v>13500</v>
      </c>
      <c r="M353" s="3">
        <f>L353*'Margin Calculation Parameters'!$B$1/100</f>
        <v>3375</v>
      </c>
      <c r="N353" s="3">
        <f>L353*'Margin Calculation Parameters'!$B$2/100</f>
        <v>675</v>
      </c>
      <c r="O353" s="3">
        <f>MAX(L353+M353+N353,'Margin Calculation Parameters'!$B$3)</f>
        <v>40000</v>
      </c>
    </row>
    <row r="354" spans="1:15" x14ac:dyDescent="0.25">
      <c r="A354" s="2">
        <f>'Margin Calls'!A354</f>
        <v>45335</v>
      </c>
      <c r="B354" s="3">
        <f>'Margin Calls'!B354</f>
        <v>0</v>
      </c>
      <c r="C354" s="3">
        <f>'Margin Calls'!C354</f>
        <v>0</v>
      </c>
      <c r="D354" s="3">
        <f t="shared" si="30"/>
        <v>0</v>
      </c>
      <c r="E354" s="3">
        <f t="shared" si="35"/>
        <v>0</v>
      </c>
      <c r="F354" s="3">
        <f t="shared" si="31"/>
        <v>0</v>
      </c>
      <c r="G354" s="3">
        <f>MAX($G$5,SQRT(SUM($F$5:F354)/COUNTA($F$5:F354)))</f>
        <v>1000</v>
      </c>
      <c r="H354" s="3">
        <f t="shared" si="32"/>
        <v>2575.83</v>
      </c>
      <c r="I354" s="3">
        <f>MAX($I$5,AVERAGE($D$5:D354))</f>
        <v>3000</v>
      </c>
      <c r="J354" s="6">
        <v>3</v>
      </c>
      <c r="K354" s="3">
        <f t="shared" si="33"/>
        <v>13461.468431660142</v>
      </c>
      <c r="L354" s="3">
        <f t="shared" si="34"/>
        <v>13500</v>
      </c>
      <c r="M354" s="3">
        <f>L354*'Margin Calculation Parameters'!$B$1/100</f>
        <v>3375</v>
      </c>
      <c r="N354" s="3">
        <f>L354*'Margin Calculation Parameters'!$B$2/100</f>
        <v>675</v>
      </c>
      <c r="O354" s="3">
        <f>MAX(L354+M354+N354,'Margin Calculation Parameters'!$B$3)</f>
        <v>40000</v>
      </c>
    </row>
    <row r="355" spans="1:15" x14ac:dyDescent="0.25">
      <c r="A355" s="2">
        <f>'Margin Calls'!A355</f>
        <v>45336</v>
      </c>
      <c r="B355" s="3">
        <f>'Margin Calls'!B355</f>
        <v>0</v>
      </c>
      <c r="C355" s="3">
        <f>'Margin Calls'!C355</f>
        <v>0</v>
      </c>
      <c r="D355" s="3">
        <f t="shared" si="30"/>
        <v>0</v>
      </c>
      <c r="E355" s="3">
        <f t="shared" si="35"/>
        <v>0</v>
      </c>
      <c r="F355" s="3">
        <f t="shared" si="31"/>
        <v>0</v>
      </c>
      <c r="G355" s="3">
        <f>MAX($G$5,SQRT(SUM($F$5:F355)/COUNTA($F$5:F355)))</f>
        <v>1000</v>
      </c>
      <c r="H355" s="3">
        <f t="shared" si="32"/>
        <v>2575.83</v>
      </c>
      <c r="I355" s="3">
        <f>MAX($I$5,AVERAGE($D$5:D355))</f>
        <v>3000</v>
      </c>
      <c r="J355" s="6">
        <v>3</v>
      </c>
      <c r="K355" s="3">
        <f t="shared" si="33"/>
        <v>13461.468431660142</v>
      </c>
      <c r="L355" s="3">
        <f t="shared" si="34"/>
        <v>13500</v>
      </c>
      <c r="M355" s="3">
        <f>L355*'Margin Calculation Parameters'!$B$1/100</f>
        <v>3375</v>
      </c>
      <c r="N355" s="3">
        <f>L355*'Margin Calculation Parameters'!$B$2/100</f>
        <v>675</v>
      </c>
      <c r="O355" s="3">
        <f>MAX(L355+M355+N355,'Margin Calculation Parameters'!$B$3)</f>
        <v>40000</v>
      </c>
    </row>
    <row r="356" spans="1:15" x14ac:dyDescent="0.25">
      <c r="A356" s="2">
        <f>'Margin Calls'!A356</f>
        <v>45337</v>
      </c>
      <c r="B356" s="3">
        <f>'Margin Calls'!B356</f>
        <v>0</v>
      </c>
      <c r="C356" s="3">
        <f>'Margin Calls'!C356</f>
        <v>0</v>
      </c>
      <c r="D356" s="3">
        <f t="shared" si="30"/>
        <v>0</v>
      </c>
      <c r="E356" s="3">
        <f t="shared" si="35"/>
        <v>0</v>
      </c>
      <c r="F356" s="3">
        <f t="shared" si="31"/>
        <v>0</v>
      </c>
      <c r="G356" s="3">
        <f>MAX($G$5,SQRT(SUM($F$5:F356)/COUNTA($F$5:F356)))</f>
        <v>1000</v>
      </c>
      <c r="H356" s="3">
        <f t="shared" si="32"/>
        <v>2575.83</v>
      </c>
      <c r="I356" s="3">
        <f>MAX($I$5,AVERAGE($D$5:D356))</f>
        <v>3000</v>
      </c>
      <c r="J356" s="6">
        <v>3</v>
      </c>
      <c r="K356" s="3">
        <f t="shared" si="33"/>
        <v>13461.468431660142</v>
      </c>
      <c r="L356" s="3">
        <f t="shared" si="34"/>
        <v>13500</v>
      </c>
      <c r="M356" s="3">
        <f>L356*'Margin Calculation Parameters'!$B$1/100</f>
        <v>3375</v>
      </c>
      <c r="N356" s="3">
        <f>L356*'Margin Calculation Parameters'!$B$2/100</f>
        <v>675</v>
      </c>
      <c r="O356" s="3">
        <f>MAX(L356+M356+N356,'Margin Calculation Parameters'!$B$3)</f>
        <v>40000</v>
      </c>
    </row>
    <row r="357" spans="1:15" x14ac:dyDescent="0.25">
      <c r="A357" s="2">
        <f>'Margin Calls'!A357</f>
        <v>45338</v>
      </c>
      <c r="B357" s="3">
        <f>'Margin Calls'!B357</f>
        <v>0</v>
      </c>
      <c r="C357" s="3">
        <f>'Margin Calls'!C357</f>
        <v>0</v>
      </c>
      <c r="D357" s="3">
        <f t="shared" si="30"/>
        <v>0</v>
      </c>
      <c r="E357" s="3">
        <f t="shared" si="35"/>
        <v>0</v>
      </c>
      <c r="F357" s="3">
        <f t="shared" si="31"/>
        <v>0</v>
      </c>
      <c r="G357" s="3">
        <f>MAX($G$5,SQRT(SUM($F$5:F357)/COUNTA($F$5:F357)))</f>
        <v>1000</v>
      </c>
      <c r="H357" s="3">
        <f t="shared" si="32"/>
        <v>2575.83</v>
      </c>
      <c r="I357" s="3">
        <f>MAX($I$5,AVERAGE($D$5:D357))</f>
        <v>3000</v>
      </c>
      <c r="J357" s="6">
        <v>3</v>
      </c>
      <c r="K357" s="3">
        <f t="shared" si="33"/>
        <v>13461.468431660142</v>
      </c>
      <c r="L357" s="3">
        <f t="shared" si="34"/>
        <v>13500</v>
      </c>
      <c r="M357" s="3">
        <f>L357*'Margin Calculation Parameters'!$B$1/100</f>
        <v>3375</v>
      </c>
      <c r="N357" s="3">
        <f>L357*'Margin Calculation Parameters'!$B$2/100</f>
        <v>675</v>
      </c>
      <c r="O357" s="3">
        <f>MAX(L357+M357+N357,'Margin Calculation Parameters'!$B$3)</f>
        <v>40000</v>
      </c>
    </row>
    <row r="358" spans="1:15" x14ac:dyDescent="0.25">
      <c r="A358" s="2">
        <f>'Margin Calls'!A358</f>
        <v>45339</v>
      </c>
      <c r="B358" s="3">
        <f>'Margin Calls'!B358</f>
        <v>0</v>
      </c>
      <c r="C358" s="3">
        <f>'Margin Calls'!C358</f>
        <v>0</v>
      </c>
      <c r="D358" s="3">
        <f t="shared" si="30"/>
        <v>0</v>
      </c>
      <c r="E358" s="3">
        <f t="shared" si="35"/>
        <v>0</v>
      </c>
      <c r="F358" s="3">
        <f t="shared" si="31"/>
        <v>0</v>
      </c>
      <c r="G358" s="3">
        <f>MAX($G$5,SQRT(SUM($F$5:F358)/COUNTA($F$5:F358)))</f>
        <v>1000</v>
      </c>
      <c r="H358" s="3">
        <f t="shared" si="32"/>
        <v>2575.83</v>
      </c>
      <c r="I358" s="3">
        <f>MAX($I$5,AVERAGE($D$5:D358))</f>
        <v>3000</v>
      </c>
      <c r="J358" s="6">
        <v>3</v>
      </c>
      <c r="K358" s="3">
        <f t="shared" si="33"/>
        <v>13461.468431660142</v>
      </c>
      <c r="L358" s="3">
        <f t="shared" si="34"/>
        <v>13500</v>
      </c>
      <c r="M358" s="3">
        <f>L358*'Margin Calculation Parameters'!$B$1/100</f>
        <v>3375</v>
      </c>
      <c r="N358" s="3">
        <f>L358*'Margin Calculation Parameters'!$B$2/100</f>
        <v>675</v>
      </c>
      <c r="O358" s="3">
        <f>MAX(L358+M358+N358,'Margin Calculation Parameters'!$B$3)</f>
        <v>40000</v>
      </c>
    </row>
    <row r="359" spans="1:15" x14ac:dyDescent="0.25">
      <c r="A359" s="2">
        <f>'Margin Calls'!A359</f>
        <v>45340</v>
      </c>
      <c r="B359" s="3">
        <f>'Margin Calls'!B359</f>
        <v>0</v>
      </c>
      <c r="C359" s="3">
        <f>'Margin Calls'!C359</f>
        <v>0</v>
      </c>
      <c r="D359" s="3">
        <f t="shared" si="30"/>
        <v>0</v>
      </c>
      <c r="E359" s="3">
        <f t="shared" si="35"/>
        <v>0</v>
      </c>
      <c r="F359" s="3">
        <f t="shared" si="31"/>
        <v>0</v>
      </c>
      <c r="G359" s="3">
        <f>MAX($G$5,SQRT(SUM($F$5:F359)/COUNTA($F$5:F359)))</f>
        <v>1000</v>
      </c>
      <c r="H359" s="3">
        <f t="shared" si="32"/>
        <v>2575.83</v>
      </c>
      <c r="I359" s="3">
        <f>MAX($I$5,AVERAGE($D$5:D359))</f>
        <v>3000</v>
      </c>
      <c r="J359" s="6">
        <v>3</v>
      </c>
      <c r="K359" s="3">
        <f t="shared" si="33"/>
        <v>13461.468431660142</v>
      </c>
      <c r="L359" s="3">
        <f t="shared" si="34"/>
        <v>13500</v>
      </c>
      <c r="M359" s="3">
        <f>L359*'Margin Calculation Parameters'!$B$1/100</f>
        <v>3375</v>
      </c>
      <c r="N359" s="3">
        <f>L359*'Margin Calculation Parameters'!$B$2/100</f>
        <v>675</v>
      </c>
      <c r="O359" s="3">
        <f>MAX(L359+M359+N359,'Margin Calculation Parameters'!$B$3)</f>
        <v>40000</v>
      </c>
    </row>
    <row r="360" spans="1:15" x14ac:dyDescent="0.25">
      <c r="A360" s="2">
        <f>'Margin Calls'!A360</f>
        <v>45341</v>
      </c>
      <c r="B360" s="3">
        <f>'Margin Calls'!B360</f>
        <v>0</v>
      </c>
      <c r="C360" s="3">
        <f>'Margin Calls'!C360</f>
        <v>0</v>
      </c>
      <c r="D360" s="3">
        <f t="shared" si="30"/>
        <v>0</v>
      </c>
      <c r="E360" s="3">
        <f t="shared" si="35"/>
        <v>0</v>
      </c>
      <c r="F360" s="3">
        <f t="shared" si="31"/>
        <v>0</v>
      </c>
      <c r="G360" s="3">
        <f>MAX($G$5,SQRT(SUM($F$5:F360)/COUNTA($F$5:F360)))</f>
        <v>1000</v>
      </c>
      <c r="H360" s="3">
        <f t="shared" si="32"/>
        <v>2575.83</v>
      </c>
      <c r="I360" s="3">
        <f>MAX($I$5,AVERAGE($D$5:D360))</f>
        <v>3000</v>
      </c>
      <c r="J360" s="6">
        <v>3</v>
      </c>
      <c r="K360" s="3">
        <f t="shared" si="33"/>
        <v>13461.468431660142</v>
      </c>
      <c r="L360" s="3">
        <f t="shared" si="34"/>
        <v>13500</v>
      </c>
      <c r="M360" s="3">
        <f>L360*'Margin Calculation Parameters'!$B$1/100</f>
        <v>3375</v>
      </c>
      <c r="N360" s="3">
        <f>L360*'Margin Calculation Parameters'!$B$2/100</f>
        <v>675</v>
      </c>
      <c r="O360" s="3">
        <f>MAX(L360+M360+N360,'Margin Calculation Parameters'!$B$3)</f>
        <v>40000</v>
      </c>
    </row>
    <row r="361" spans="1:15" x14ac:dyDescent="0.25">
      <c r="A361" s="2">
        <f>'Margin Calls'!A361</f>
        <v>45342</v>
      </c>
      <c r="B361" s="3">
        <f>'Margin Calls'!B361</f>
        <v>0</v>
      </c>
      <c r="C361" s="3">
        <f>'Margin Calls'!C361</f>
        <v>0</v>
      </c>
      <c r="D361" s="3">
        <f t="shared" si="30"/>
        <v>0</v>
      </c>
      <c r="E361" s="3">
        <f t="shared" si="35"/>
        <v>0</v>
      </c>
      <c r="F361" s="3">
        <f t="shared" si="31"/>
        <v>0</v>
      </c>
      <c r="G361" s="3">
        <f>MAX($G$5,SQRT(SUM($F$5:F361)/COUNTA($F$5:F361)))</f>
        <v>1000</v>
      </c>
      <c r="H361" s="3">
        <f t="shared" si="32"/>
        <v>2575.83</v>
      </c>
      <c r="I361" s="3">
        <f>MAX($I$5,AVERAGE($D$5:D361))</f>
        <v>3000</v>
      </c>
      <c r="J361" s="6">
        <v>3</v>
      </c>
      <c r="K361" s="3">
        <f t="shared" si="33"/>
        <v>13461.468431660142</v>
      </c>
      <c r="L361" s="3">
        <f t="shared" si="34"/>
        <v>13500</v>
      </c>
      <c r="M361" s="3">
        <f>L361*'Margin Calculation Parameters'!$B$1/100</f>
        <v>3375</v>
      </c>
      <c r="N361" s="3">
        <f>L361*'Margin Calculation Parameters'!$B$2/100</f>
        <v>675</v>
      </c>
      <c r="O361" s="3">
        <f>MAX(L361+M361+N361,'Margin Calculation Parameters'!$B$3)</f>
        <v>40000</v>
      </c>
    </row>
    <row r="362" spans="1:15" x14ac:dyDescent="0.25">
      <c r="A362" s="2">
        <f>'Margin Calls'!A362</f>
        <v>45343</v>
      </c>
      <c r="B362" s="3">
        <f>'Margin Calls'!B362</f>
        <v>0</v>
      </c>
      <c r="C362" s="3">
        <f>'Margin Calls'!C362</f>
        <v>0</v>
      </c>
      <c r="D362" s="3">
        <f t="shared" si="30"/>
        <v>0</v>
      </c>
      <c r="E362" s="3">
        <f t="shared" si="35"/>
        <v>0</v>
      </c>
      <c r="F362" s="3">
        <f t="shared" si="31"/>
        <v>0</v>
      </c>
      <c r="G362" s="3">
        <f>MAX($G$5,SQRT(SUM($F$5:F362)/COUNTA($F$5:F362)))</f>
        <v>1000</v>
      </c>
      <c r="H362" s="3">
        <f t="shared" si="32"/>
        <v>2575.83</v>
      </c>
      <c r="I362" s="3">
        <f>MAX($I$5,AVERAGE($D$5:D362))</f>
        <v>3000</v>
      </c>
      <c r="J362" s="6">
        <v>3</v>
      </c>
      <c r="K362" s="3">
        <f t="shared" si="33"/>
        <v>13461.468431660142</v>
      </c>
      <c r="L362" s="3">
        <f t="shared" si="34"/>
        <v>13500</v>
      </c>
      <c r="M362" s="3">
        <f>L362*'Margin Calculation Parameters'!$B$1/100</f>
        <v>3375</v>
      </c>
      <c r="N362" s="3">
        <f>L362*'Margin Calculation Parameters'!$B$2/100</f>
        <v>675</v>
      </c>
      <c r="O362" s="3">
        <f>MAX(L362+M362+N362,'Margin Calculation Parameters'!$B$3)</f>
        <v>40000</v>
      </c>
    </row>
    <row r="363" spans="1:15" x14ac:dyDescent="0.25">
      <c r="A363" s="2">
        <f>'Margin Calls'!A363</f>
        <v>45344</v>
      </c>
      <c r="B363" s="3">
        <f>'Margin Calls'!B363</f>
        <v>0</v>
      </c>
      <c r="C363" s="3">
        <f>'Margin Calls'!C363</f>
        <v>0</v>
      </c>
      <c r="D363" s="3">
        <f t="shared" si="30"/>
        <v>0</v>
      </c>
      <c r="E363" s="3">
        <f t="shared" si="35"/>
        <v>0</v>
      </c>
      <c r="F363" s="3">
        <f t="shared" si="31"/>
        <v>0</v>
      </c>
      <c r="G363" s="3">
        <f>MAX($G$5,SQRT(SUM($F$5:F363)/COUNTA($F$5:F363)))</f>
        <v>1000</v>
      </c>
      <c r="H363" s="3">
        <f t="shared" si="32"/>
        <v>2575.83</v>
      </c>
      <c r="I363" s="3">
        <f>MAX($I$5,AVERAGE($D$5:D363))</f>
        <v>3000</v>
      </c>
      <c r="J363" s="6">
        <v>3</v>
      </c>
      <c r="K363" s="3">
        <f t="shared" si="33"/>
        <v>13461.468431660142</v>
      </c>
      <c r="L363" s="3">
        <f t="shared" si="34"/>
        <v>13500</v>
      </c>
      <c r="M363" s="3">
        <f>L363*'Margin Calculation Parameters'!$B$1/100</f>
        <v>3375</v>
      </c>
      <c r="N363" s="3">
        <f>L363*'Margin Calculation Parameters'!$B$2/100</f>
        <v>675</v>
      </c>
      <c r="O363" s="3">
        <f>MAX(L363+M363+N363,'Margin Calculation Parameters'!$B$3)</f>
        <v>40000</v>
      </c>
    </row>
    <row r="364" spans="1:15" x14ac:dyDescent="0.25">
      <c r="A364" s="2">
        <f>'Margin Calls'!A364</f>
        <v>45345</v>
      </c>
      <c r="B364" s="3">
        <f>'Margin Calls'!B364</f>
        <v>0</v>
      </c>
      <c r="C364" s="3">
        <f>'Margin Calls'!C364</f>
        <v>0</v>
      </c>
      <c r="D364" s="3">
        <f t="shared" si="30"/>
        <v>0</v>
      </c>
      <c r="E364" s="3">
        <f t="shared" si="35"/>
        <v>0</v>
      </c>
      <c r="F364" s="3">
        <f t="shared" si="31"/>
        <v>0</v>
      </c>
      <c r="G364" s="3">
        <f>MAX($G$5,SQRT(SUM($F$5:F364)/COUNTA($F$5:F364)))</f>
        <v>1000</v>
      </c>
      <c r="H364" s="3">
        <f t="shared" si="32"/>
        <v>2575.83</v>
      </c>
      <c r="I364" s="3">
        <f>MAX($I$5,AVERAGE($D$5:D364))</f>
        <v>3000</v>
      </c>
      <c r="J364" s="6">
        <v>3</v>
      </c>
      <c r="K364" s="3">
        <f t="shared" si="33"/>
        <v>13461.468431660142</v>
      </c>
      <c r="L364" s="3">
        <f t="shared" si="34"/>
        <v>13500</v>
      </c>
      <c r="M364" s="3">
        <f>L364*'Margin Calculation Parameters'!$B$1/100</f>
        <v>3375</v>
      </c>
      <c r="N364" s="3">
        <f>L364*'Margin Calculation Parameters'!$B$2/100</f>
        <v>675</v>
      </c>
      <c r="O364" s="3">
        <f>MAX(L364+M364+N364,'Margin Calculation Parameters'!$B$3)</f>
        <v>40000</v>
      </c>
    </row>
    <row r="365" spans="1:15" x14ac:dyDescent="0.25">
      <c r="A365" s="2">
        <f>'Margin Calls'!A365</f>
        <v>45346</v>
      </c>
      <c r="B365" s="3">
        <f>'Margin Calls'!B365</f>
        <v>0</v>
      </c>
      <c r="C365" s="3">
        <f>'Margin Calls'!C365</f>
        <v>0</v>
      </c>
      <c r="D365" s="3">
        <f t="shared" si="30"/>
        <v>0</v>
      </c>
      <c r="E365" s="3">
        <f t="shared" si="35"/>
        <v>0</v>
      </c>
      <c r="F365" s="3">
        <f t="shared" si="31"/>
        <v>0</v>
      </c>
      <c r="G365" s="3">
        <f>MAX($G$5,SQRT(SUM($F$5:F365)/COUNTA($F$5:F365)))</f>
        <v>1000</v>
      </c>
      <c r="H365" s="3">
        <f t="shared" si="32"/>
        <v>2575.83</v>
      </c>
      <c r="I365" s="3">
        <f>MAX($I$5,AVERAGE($D$5:D365))</f>
        <v>3000</v>
      </c>
      <c r="J365" s="6">
        <v>3</v>
      </c>
      <c r="K365" s="3">
        <f t="shared" si="33"/>
        <v>13461.468431660142</v>
      </c>
      <c r="L365" s="3">
        <f t="shared" si="34"/>
        <v>13500</v>
      </c>
      <c r="M365" s="3">
        <f>L365*'Margin Calculation Parameters'!$B$1/100</f>
        <v>3375</v>
      </c>
      <c r="N365" s="3">
        <f>L365*'Margin Calculation Parameters'!$B$2/100</f>
        <v>675</v>
      </c>
      <c r="O365" s="3">
        <f>MAX(L365+M365+N365,'Margin Calculation Parameters'!$B$3)</f>
        <v>40000</v>
      </c>
    </row>
    <row r="366" spans="1:15" x14ac:dyDescent="0.25">
      <c r="A366" s="2">
        <f>'Margin Calls'!A366</f>
        <v>45347</v>
      </c>
      <c r="B366" s="3">
        <f>'Margin Calls'!B366</f>
        <v>0</v>
      </c>
      <c r="C366" s="3">
        <f>'Margin Calls'!C366</f>
        <v>0</v>
      </c>
      <c r="D366" s="3">
        <f t="shared" si="30"/>
        <v>0</v>
      </c>
      <c r="E366" s="3">
        <f t="shared" si="35"/>
        <v>0</v>
      </c>
      <c r="F366" s="3">
        <f t="shared" si="31"/>
        <v>0</v>
      </c>
      <c r="G366" s="3">
        <f>MAX($G$5,SQRT(SUM($F$5:F366)/COUNTA($F$5:F366)))</f>
        <v>1000</v>
      </c>
      <c r="H366" s="3">
        <f t="shared" si="32"/>
        <v>2575.83</v>
      </c>
      <c r="I366" s="3">
        <f>MAX($I$5,AVERAGE($D$5:D366))</f>
        <v>3000</v>
      </c>
      <c r="J366" s="6">
        <v>3</v>
      </c>
      <c r="K366" s="3">
        <f t="shared" si="33"/>
        <v>13461.468431660142</v>
      </c>
      <c r="L366" s="3">
        <f t="shared" si="34"/>
        <v>13500</v>
      </c>
      <c r="M366" s="3">
        <f>L366*'Margin Calculation Parameters'!$B$1/100</f>
        <v>3375</v>
      </c>
      <c r="N366" s="3">
        <f>L366*'Margin Calculation Parameters'!$B$2/100</f>
        <v>675</v>
      </c>
      <c r="O366" s="3">
        <f>MAX(L366+M366+N366,'Margin Calculation Parameters'!$B$3)</f>
        <v>40000</v>
      </c>
    </row>
    <row r="367" spans="1:15" x14ac:dyDescent="0.25">
      <c r="A367" s="2">
        <f>'Margin Calls'!A367</f>
        <v>45348</v>
      </c>
      <c r="B367" s="3">
        <f>'Margin Calls'!B367</f>
        <v>0</v>
      </c>
      <c r="C367" s="3">
        <f>'Margin Calls'!C367</f>
        <v>0</v>
      </c>
      <c r="D367" s="3">
        <f t="shared" si="30"/>
        <v>0</v>
      </c>
      <c r="E367" s="3">
        <f t="shared" si="35"/>
        <v>0</v>
      </c>
      <c r="F367" s="3">
        <f t="shared" si="31"/>
        <v>0</v>
      </c>
      <c r="G367" s="3">
        <f>MAX($G$5,SQRT(SUM($F$5:F367)/COUNTA($F$5:F367)))</f>
        <v>1000</v>
      </c>
      <c r="H367" s="3">
        <f t="shared" si="32"/>
        <v>2575.83</v>
      </c>
      <c r="I367" s="3">
        <f>MAX($I$5,AVERAGE($D$5:D367))</f>
        <v>3000</v>
      </c>
      <c r="J367" s="6">
        <v>3</v>
      </c>
      <c r="K367" s="3">
        <f t="shared" si="33"/>
        <v>13461.468431660142</v>
      </c>
      <c r="L367" s="3">
        <f t="shared" si="34"/>
        <v>13500</v>
      </c>
      <c r="M367" s="3">
        <f>L367*'Margin Calculation Parameters'!$B$1/100</f>
        <v>3375</v>
      </c>
      <c r="N367" s="3">
        <f>L367*'Margin Calculation Parameters'!$B$2/100</f>
        <v>675</v>
      </c>
      <c r="O367" s="3">
        <f>MAX(L367+M367+N367,'Margin Calculation Parameters'!$B$3)</f>
        <v>40000</v>
      </c>
    </row>
    <row r="368" spans="1:15" x14ac:dyDescent="0.25">
      <c r="A368" s="2">
        <f>'Margin Calls'!A368</f>
        <v>45349</v>
      </c>
      <c r="B368" s="3">
        <f>'Margin Calls'!B368</f>
        <v>0</v>
      </c>
      <c r="C368" s="3">
        <f>'Margin Calls'!C368</f>
        <v>0</v>
      </c>
      <c r="D368" s="3">
        <f t="shared" si="30"/>
        <v>0</v>
      </c>
      <c r="E368" s="3">
        <f t="shared" si="35"/>
        <v>0</v>
      </c>
      <c r="F368" s="3">
        <f t="shared" si="31"/>
        <v>0</v>
      </c>
      <c r="G368" s="3">
        <f>MAX($G$5,SQRT(SUM($F$5:F368)/COUNTA($F$5:F368)))</f>
        <v>1000</v>
      </c>
      <c r="H368" s="3">
        <f t="shared" si="32"/>
        <v>2575.83</v>
      </c>
      <c r="I368" s="3">
        <f>MAX($I$5,AVERAGE($D$5:D368))</f>
        <v>3000</v>
      </c>
      <c r="J368" s="6">
        <v>3</v>
      </c>
      <c r="K368" s="3">
        <f t="shared" si="33"/>
        <v>13461.468431660142</v>
      </c>
      <c r="L368" s="3">
        <f t="shared" si="34"/>
        <v>13500</v>
      </c>
      <c r="M368" s="3">
        <f>L368*'Margin Calculation Parameters'!$B$1/100</f>
        <v>3375</v>
      </c>
      <c r="N368" s="3">
        <f>L368*'Margin Calculation Parameters'!$B$2/100</f>
        <v>675</v>
      </c>
      <c r="O368" s="3">
        <f>MAX(L368+M368+N368,'Margin Calculation Parameters'!$B$3)</f>
        <v>40000</v>
      </c>
    </row>
    <row r="369" spans="1:15" x14ac:dyDescent="0.25">
      <c r="A369" s="2">
        <f>'Margin Calls'!A369</f>
        <v>45350</v>
      </c>
      <c r="B369" s="3">
        <f>'Margin Calls'!B369</f>
        <v>0</v>
      </c>
      <c r="C369" s="3">
        <f>'Margin Calls'!C369</f>
        <v>0</v>
      </c>
      <c r="D369" s="3">
        <f t="shared" si="30"/>
        <v>0</v>
      </c>
      <c r="E369" s="3">
        <f t="shared" si="35"/>
        <v>0</v>
      </c>
      <c r="F369" s="3">
        <f t="shared" si="31"/>
        <v>0</v>
      </c>
      <c r="G369" s="3">
        <f>MAX($G$5,SQRT(SUM($F$5:F369)/COUNTA($F$5:F369)))</f>
        <v>1000</v>
      </c>
      <c r="H369" s="3">
        <f t="shared" si="32"/>
        <v>2575.83</v>
      </c>
      <c r="I369" s="3">
        <f>MAX($I$5,AVERAGE($D$5:D369))</f>
        <v>3000</v>
      </c>
      <c r="J369" s="6">
        <v>3</v>
      </c>
      <c r="K369" s="3">
        <f t="shared" si="33"/>
        <v>13461.468431660142</v>
      </c>
      <c r="L369" s="3">
        <f t="shared" si="34"/>
        <v>13500</v>
      </c>
      <c r="M369" s="3">
        <f>L369*'Margin Calculation Parameters'!$B$1/100</f>
        <v>3375</v>
      </c>
      <c r="N369" s="3">
        <f>L369*'Margin Calculation Parameters'!$B$2/100</f>
        <v>675</v>
      </c>
      <c r="O369" s="3">
        <f>MAX(L369+M369+N369,'Margin Calculation Parameters'!$B$3)</f>
        <v>40000</v>
      </c>
    </row>
    <row r="370" spans="1:15" x14ac:dyDescent="0.25">
      <c r="A370" s="2">
        <f>'Margin Calls'!A370</f>
        <v>45351</v>
      </c>
      <c r="B370" s="3">
        <f>'Margin Calls'!B370</f>
        <v>0</v>
      </c>
      <c r="C370" s="3">
        <f>'Margin Calls'!C370</f>
        <v>0</v>
      </c>
      <c r="D370" s="3">
        <f t="shared" si="30"/>
        <v>0</v>
      </c>
      <c r="E370" s="3">
        <f t="shared" si="35"/>
        <v>0</v>
      </c>
      <c r="F370" s="3">
        <f t="shared" si="31"/>
        <v>0</v>
      </c>
      <c r="G370" s="3">
        <f>MAX($G$5,SQRT(SUM($F6:F370)/COUNTA($F6:F370)))</f>
        <v>1000</v>
      </c>
      <c r="H370" s="3">
        <f t="shared" si="32"/>
        <v>2575.83</v>
      </c>
      <c r="I370" s="3">
        <f>MAX($I$5,AVERAGE($D6:D370))</f>
        <v>3000</v>
      </c>
      <c r="J370" s="6">
        <v>3</v>
      </c>
      <c r="K370" s="3">
        <f t="shared" si="33"/>
        <v>13461.468431660142</v>
      </c>
      <c r="L370" s="3">
        <f t="shared" si="34"/>
        <v>13500</v>
      </c>
      <c r="M370" s="3">
        <f>L370*'Margin Calculation Parameters'!$B$1/100</f>
        <v>3375</v>
      </c>
      <c r="N370" s="3">
        <f>L370*'Margin Calculation Parameters'!$B$2/100</f>
        <v>675</v>
      </c>
      <c r="O370" s="3">
        <f>MAX(L370+M370+N370,'Margin Calculation Parameters'!$B$3)</f>
        <v>40000</v>
      </c>
    </row>
    <row r="371" spans="1:15" x14ac:dyDescent="0.25">
      <c r="A371" s="2">
        <f>'Margin Calls'!A371</f>
        <v>45352</v>
      </c>
      <c r="B371" s="3">
        <f>'Margin Calls'!B371</f>
        <v>0</v>
      </c>
      <c r="C371" s="3">
        <f>'Margin Calls'!C371</f>
        <v>0</v>
      </c>
      <c r="D371" s="3">
        <f t="shared" si="30"/>
        <v>0</v>
      </c>
      <c r="E371" s="3">
        <f t="shared" si="35"/>
        <v>0</v>
      </c>
      <c r="F371" s="3">
        <f t="shared" si="31"/>
        <v>0</v>
      </c>
      <c r="G371" s="3">
        <f>MAX($G$5,SQRT(SUM($F7:F371)/COUNTA($F7:F371)))</f>
        <v>1000</v>
      </c>
      <c r="H371" s="3">
        <f t="shared" si="32"/>
        <v>2575.83</v>
      </c>
      <c r="I371" s="3">
        <f>MAX($I$5,AVERAGE($D7:D371))</f>
        <v>3000</v>
      </c>
      <c r="J371" s="6">
        <v>3</v>
      </c>
      <c r="K371" s="3">
        <f t="shared" si="33"/>
        <v>13461.468431660142</v>
      </c>
      <c r="L371" s="3">
        <f t="shared" si="34"/>
        <v>13500</v>
      </c>
      <c r="M371" s="3">
        <f>L371*'Margin Calculation Parameters'!$B$1/100</f>
        <v>3375</v>
      </c>
      <c r="N371" s="3">
        <f>L371*'Margin Calculation Parameters'!$B$2/100</f>
        <v>675</v>
      </c>
      <c r="O371" s="3">
        <f>MAX(L371+M371+N371,'Margin Calculation Parameters'!$B$3)</f>
        <v>40000</v>
      </c>
    </row>
    <row r="372" spans="1:15" x14ac:dyDescent="0.25">
      <c r="A372" s="2">
        <f>'Margin Calls'!A372</f>
        <v>45353</v>
      </c>
      <c r="B372" s="3">
        <f>'Margin Calls'!B372</f>
        <v>0</v>
      </c>
      <c r="C372" s="3">
        <f>'Margin Calls'!C372</f>
        <v>0</v>
      </c>
      <c r="D372" s="3">
        <f t="shared" si="30"/>
        <v>0</v>
      </c>
      <c r="E372" s="3">
        <f t="shared" si="35"/>
        <v>0</v>
      </c>
      <c r="F372" s="3">
        <f t="shared" si="31"/>
        <v>0</v>
      </c>
      <c r="G372" s="3">
        <f>MAX($G$5,SQRT(SUM($F8:F372)/COUNTA($F8:F372)))</f>
        <v>1000</v>
      </c>
      <c r="H372" s="3">
        <f t="shared" si="32"/>
        <v>2575.83</v>
      </c>
      <c r="I372" s="3">
        <f>MAX($I$5,AVERAGE($D8:D372))</f>
        <v>3000</v>
      </c>
      <c r="J372" s="6">
        <v>3</v>
      </c>
      <c r="K372" s="3">
        <f t="shared" si="33"/>
        <v>13461.468431660142</v>
      </c>
      <c r="L372" s="3">
        <f t="shared" si="34"/>
        <v>13500</v>
      </c>
      <c r="M372" s="3">
        <f>L372*'Margin Calculation Parameters'!$B$1/100</f>
        <v>3375</v>
      </c>
      <c r="N372" s="3">
        <f>L372*'Margin Calculation Parameters'!$B$2/100</f>
        <v>675</v>
      </c>
      <c r="O372" s="3">
        <f>MAX(L372+M372+N372,'Margin Calculation Parameters'!$B$3)</f>
        <v>40000</v>
      </c>
    </row>
    <row r="373" spans="1:15" x14ac:dyDescent="0.25">
      <c r="A373" s="2">
        <f>'Margin Calls'!A373</f>
        <v>45354</v>
      </c>
      <c r="B373" s="3">
        <f>'Margin Calls'!B373</f>
        <v>0</v>
      </c>
      <c r="C373" s="3">
        <f>'Margin Calls'!C373</f>
        <v>0</v>
      </c>
      <c r="D373" s="3">
        <f t="shared" si="30"/>
        <v>0</v>
      </c>
      <c r="E373" s="3">
        <f t="shared" si="35"/>
        <v>0</v>
      </c>
      <c r="F373" s="3">
        <f t="shared" si="31"/>
        <v>0</v>
      </c>
      <c r="G373" s="3">
        <f>MAX($G$5,SQRT(SUM($F9:F373)/COUNTA($F9:F373)))</f>
        <v>1000</v>
      </c>
      <c r="H373" s="3">
        <f t="shared" si="32"/>
        <v>2575.83</v>
      </c>
      <c r="I373" s="3">
        <f>MAX($I$5,AVERAGE($D9:D373))</f>
        <v>3000</v>
      </c>
      <c r="J373" s="6">
        <v>3</v>
      </c>
      <c r="K373" s="3">
        <f t="shared" si="33"/>
        <v>13461.468431660142</v>
      </c>
      <c r="L373" s="3">
        <f t="shared" si="34"/>
        <v>13500</v>
      </c>
      <c r="M373" s="3">
        <f>L373*'Margin Calculation Parameters'!$B$1/100</f>
        <v>3375</v>
      </c>
      <c r="N373" s="3">
        <f>L373*'Margin Calculation Parameters'!$B$2/100</f>
        <v>675</v>
      </c>
      <c r="O373" s="3">
        <f>MAX(L373+M373+N373,'Margin Calculation Parameters'!$B$3)</f>
        <v>40000</v>
      </c>
    </row>
    <row r="374" spans="1:15" x14ac:dyDescent="0.25">
      <c r="A374" s="2">
        <f>'Margin Calls'!A374</f>
        <v>45355</v>
      </c>
      <c r="B374" s="3">
        <f>'Margin Calls'!B374</f>
        <v>0</v>
      </c>
      <c r="C374" s="3">
        <f>'Margin Calls'!C374</f>
        <v>0</v>
      </c>
      <c r="D374" s="3">
        <f t="shared" si="30"/>
        <v>0</v>
      </c>
      <c r="E374" s="3">
        <f t="shared" si="35"/>
        <v>0</v>
      </c>
      <c r="F374" s="3">
        <f t="shared" si="31"/>
        <v>0</v>
      </c>
      <c r="G374" s="3">
        <f>MAX($G$5,SQRT(SUM($F10:F374)/COUNTA($F10:F374)))</f>
        <v>1000</v>
      </c>
      <c r="H374" s="3">
        <f t="shared" si="32"/>
        <v>2575.83</v>
      </c>
      <c r="I374" s="3">
        <f>MAX($I$5,AVERAGE($D10:D374))</f>
        <v>3000</v>
      </c>
      <c r="J374" s="6">
        <v>3</v>
      </c>
      <c r="K374" s="3">
        <f t="shared" si="33"/>
        <v>13461.468431660142</v>
      </c>
      <c r="L374" s="3">
        <f t="shared" si="34"/>
        <v>13500</v>
      </c>
      <c r="M374" s="3">
        <f>L374*'Margin Calculation Parameters'!$B$1/100</f>
        <v>3375</v>
      </c>
      <c r="N374" s="3">
        <f>L374*'Margin Calculation Parameters'!$B$2/100</f>
        <v>675</v>
      </c>
      <c r="O374" s="3">
        <f>MAX(L374+M374+N374,'Margin Calculation Parameters'!$B$3)</f>
        <v>40000</v>
      </c>
    </row>
    <row r="375" spans="1:15" x14ac:dyDescent="0.25">
      <c r="A375" s="2">
        <f>'Margin Calls'!A375</f>
        <v>45356</v>
      </c>
      <c r="B375" s="3">
        <f>'Margin Calls'!B375</f>
        <v>0</v>
      </c>
      <c r="C375" s="3">
        <f>'Margin Calls'!C375</f>
        <v>0</v>
      </c>
      <c r="D375" s="3">
        <f t="shared" si="30"/>
        <v>0</v>
      </c>
      <c r="E375" s="3">
        <f t="shared" si="35"/>
        <v>0</v>
      </c>
      <c r="F375" s="3">
        <f t="shared" si="31"/>
        <v>0</v>
      </c>
      <c r="G375" s="3">
        <f>MAX($G$5,SQRT(SUM($F11:F375)/COUNTA($F11:F375)))</f>
        <v>1000</v>
      </c>
      <c r="H375" s="3">
        <f t="shared" si="32"/>
        <v>2575.83</v>
      </c>
      <c r="I375" s="3">
        <f>MAX($I$5,AVERAGE($D11:D375))</f>
        <v>3000</v>
      </c>
      <c r="J375" s="6">
        <v>3</v>
      </c>
      <c r="K375" s="3">
        <f t="shared" si="33"/>
        <v>13461.468431660142</v>
      </c>
      <c r="L375" s="3">
        <f t="shared" si="34"/>
        <v>13500</v>
      </c>
      <c r="M375" s="3">
        <f>L375*'Margin Calculation Parameters'!$B$1/100</f>
        <v>3375</v>
      </c>
      <c r="N375" s="3">
        <f>L375*'Margin Calculation Parameters'!$B$2/100</f>
        <v>675</v>
      </c>
      <c r="O375" s="3">
        <f>MAX(L375+M375+N375,'Margin Calculation Parameters'!$B$3)</f>
        <v>40000</v>
      </c>
    </row>
    <row r="376" spans="1:15" x14ac:dyDescent="0.25">
      <c r="A376" s="2">
        <f>'Margin Calls'!A376</f>
        <v>45357</v>
      </c>
      <c r="B376" s="3">
        <f>'Margin Calls'!B376</f>
        <v>0</v>
      </c>
      <c r="C376" s="3">
        <f>'Margin Calls'!C376</f>
        <v>0</v>
      </c>
      <c r="D376" s="3">
        <f t="shared" si="30"/>
        <v>0</v>
      </c>
      <c r="E376" s="3">
        <f t="shared" si="35"/>
        <v>0</v>
      </c>
      <c r="F376" s="3">
        <f t="shared" si="31"/>
        <v>0</v>
      </c>
      <c r="G376" s="3">
        <f>MAX($G$5,SQRT(SUM($F12:F376)/COUNTA($F12:F376)))</f>
        <v>1000</v>
      </c>
      <c r="H376" s="3">
        <f t="shared" si="32"/>
        <v>2575.83</v>
      </c>
      <c r="I376" s="3">
        <f>MAX($I$5,AVERAGE($D12:D376))</f>
        <v>3000</v>
      </c>
      <c r="J376" s="6">
        <v>3</v>
      </c>
      <c r="K376" s="3">
        <f t="shared" si="33"/>
        <v>13461.468431660142</v>
      </c>
      <c r="L376" s="3">
        <f t="shared" si="34"/>
        <v>13500</v>
      </c>
      <c r="M376" s="3">
        <f>L376*'Margin Calculation Parameters'!$B$1/100</f>
        <v>3375</v>
      </c>
      <c r="N376" s="3">
        <f>L376*'Margin Calculation Parameters'!$B$2/100</f>
        <v>675</v>
      </c>
      <c r="O376" s="3">
        <f>MAX(L376+M376+N376,'Margin Calculation Parameters'!$B$3)</f>
        <v>40000</v>
      </c>
    </row>
    <row r="377" spans="1:15" x14ac:dyDescent="0.25">
      <c r="A377" s="2">
        <f>'Margin Calls'!A377</f>
        <v>45358</v>
      </c>
      <c r="B377" s="3">
        <f>'Margin Calls'!B377</f>
        <v>0</v>
      </c>
      <c r="C377" s="3">
        <f>'Margin Calls'!C377</f>
        <v>0</v>
      </c>
      <c r="D377" s="3">
        <f t="shared" si="30"/>
        <v>0</v>
      </c>
      <c r="E377" s="3">
        <f t="shared" si="35"/>
        <v>0</v>
      </c>
      <c r="F377" s="3">
        <f t="shared" si="31"/>
        <v>0</v>
      </c>
      <c r="G377" s="3">
        <f>MAX($G$5,SQRT(SUM($F13:F377)/COUNTA($F13:F377)))</f>
        <v>1000</v>
      </c>
      <c r="H377" s="3">
        <f t="shared" si="32"/>
        <v>2575.83</v>
      </c>
      <c r="I377" s="3">
        <f>MAX($I$5,AVERAGE($D13:D377))</f>
        <v>3000</v>
      </c>
      <c r="J377" s="6">
        <v>3</v>
      </c>
      <c r="K377" s="3">
        <f t="shared" si="33"/>
        <v>13461.468431660142</v>
      </c>
      <c r="L377" s="3">
        <f t="shared" si="34"/>
        <v>13500</v>
      </c>
      <c r="M377" s="3">
        <f>L377*'Margin Calculation Parameters'!$B$1/100</f>
        <v>3375</v>
      </c>
      <c r="N377" s="3">
        <f>L377*'Margin Calculation Parameters'!$B$2/100</f>
        <v>675</v>
      </c>
      <c r="O377" s="3">
        <f>MAX(L377+M377+N377,'Margin Calculation Parameters'!$B$3)</f>
        <v>40000</v>
      </c>
    </row>
    <row r="378" spans="1:15" x14ac:dyDescent="0.25">
      <c r="A378" s="2">
        <f>'Margin Calls'!A378</f>
        <v>45359</v>
      </c>
      <c r="B378" s="3">
        <f>'Margin Calls'!B378</f>
        <v>0</v>
      </c>
      <c r="C378" s="3">
        <f>'Margin Calls'!C378</f>
        <v>0</v>
      </c>
      <c r="D378" s="3">
        <f t="shared" si="30"/>
        <v>0</v>
      </c>
      <c r="E378" s="3">
        <f t="shared" si="35"/>
        <v>0</v>
      </c>
      <c r="F378" s="3">
        <f t="shared" si="31"/>
        <v>0</v>
      </c>
      <c r="G378" s="3">
        <f>MAX($G$5,SQRT(SUM($F14:F378)/COUNTA($F14:F378)))</f>
        <v>1000</v>
      </c>
      <c r="H378" s="3">
        <f t="shared" si="32"/>
        <v>2575.83</v>
      </c>
      <c r="I378" s="3">
        <f>MAX($I$5,AVERAGE($D14:D378))</f>
        <v>3000</v>
      </c>
      <c r="J378" s="6">
        <v>3</v>
      </c>
      <c r="K378" s="3">
        <f t="shared" si="33"/>
        <v>13461.468431660142</v>
      </c>
      <c r="L378" s="3">
        <f t="shared" si="34"/>
        <v>13500</v>
      </c>
      <c r="M378" s="3">
        <f>L378*'Margin Calculation Parameters'!$B$1/100</f>
        <v>3375</v>
      </c>
      <c r="N378" s="3">
        <f>L378*'Margin Calculation Parameters'!$B$2/100</f>
        <v>675</v>
      </c>
      <c r="O378" s="3">
        <f>MAX(L378+M378+N378,'Margin Calculation Parameters'!$B$3)</f>
        <v>40000</v>
      </c>
    </row>
    <row r="379" spans="1:15" x14ac:dyDescent="0.25">
      <c r="A379" s="2">
        <f>'Margin Calls'!A379</f>
        <v>45360</v>
      </c>
      <c r="B379" s="3">
        <f>'Margin Calls'!B379</f>
        <v>0</v>
      </c>
      <c r="C379" s="3">
        <f>'Margin Calls'!C379</f>
        <v>0</v>
      </c>
      <c r="D379" s="3">
        <f t="shared" si="30"/>
        <v>0</v>
      </c>
      <c r="E379" s="3">
        <f t="shared" si="35"/>
        <v>0</v>
      </c>
      <c r="F379" s="3">
        <f t="shared" si="31"/>
        <v>0</v>
      </c>
      <c r="G379" s="3">
        <f>MAX($G$5,SQRT(SUM($F15:F379)/COUNTA($F15:F379)))</f>
        <v>1000</v>
      </c>
      <c r="H379" s="3">
        <f t="shared" si="32"/>
        <v>2575.83</v>
      </c>
      <c r="I379" s="3">
        <f>MAX($I$5,AVERAGE($D15:D379))</f>
        <v>3000</v>
      </c>
      <c r="J379" s="6">
        <v>3</v>
      </c>
      <c r="K379" s="3">
        <f t="shared" si="33"/>
        <v>13461.468431660142</v>
      </c>
      <c r="L379" s="3">
        <f t="shared" si="34"/>
        <v>13500</v>
      </c>
      <c r="M379" s="3">
        <f>L379*'Margin Calculation Parameters'!$B$1/100</f>
        <v>3375</v>
      </c>
      <c r="N379" s="3">
        <f>L379*'Margin Calculation Parameters'!$B$2/100</f>
        <v>675</v>
      </c>
      <c r="O379" s="3">
        <f>MAX(L379+M379+N379,'Margin Calculation Parameters'!$B$3)</f>
        <v>40000</v>
      </c>
    </row>
    <row r="380" spans="1:15" x14ac:dyDescent="0.25">
      <c r="A380" s="2">
        <f>'Margin Calls'!A380</f>
        <v>45361</v>
      </c>
      <c r="B380" s="3">
        <f>'Margin Calls'!B380</f>
        <v>0</v>
      </c>
      <c r="C380" s="3">
        <f>'Margin Calls'!C380</f>
        <v>0</v>
      </c>
      <c r="D380" s="3">
        <f t="shared" si="30"/>
        <v>0</v>
      </c>
      <c r="E380" s="3">
        <f t="shared" si="35"/>
        <v>0</v>
      </c>
      <c r="F380" s="3">
        <f t="shared" si="31"/>
        <v>0</v>
      </c>
      <c r="G380" s="3">
        <f>MAX($G$5,SQRT(SUM($F16:F380)/COUNTA($F16:F380)))</f>
        <v>1000</v>
      </c>
      <c r="H380" s="3">
        <f t="shared" si="32"/>
        <v>2575.83</v>
      </c>
      <c r="I380" s="3">
        <f>MAX($I$5,AVERAGE($D16:D380))</f>
        <v>3000</v>
      </c>
      <c r="J380" s="6">
        <v>3</v>
      </c>
      <c r="K380" s="3">
        <f t="shared" si="33"/>
        <v>13461.468431660142</v>
      </c>
      <c r="L380" s="3">
        <f t="shared" si="34"/>
        <v>13500</v>
      </c>
      <c r="M380" s="3">
        <f>L380*'Margin Calculation Parameters'!$B$1/100</f>
        <v>3375</v>
      </c>
      <c r="N380" s="3">
        <f>L380*'Margin Calculation Parameters'!$B$2/100</f>
        <v>675</v>
      </c>
      <c r="O380" s="3">
        <f>MAX(L380+M380+N380,'Margin Calculation Parameters'!$B$3)</f>
        <v>40000</v>
      </c>
    </row>
    <row r="381" spans="1:15" x14ac:dyDescent="0.25">
      <c r="A381" s="2">
        <f>'Margin Calls'!A381</f>
        <v>45362</v>
      </c>
      <c r="B381" s="3">
        <f>'Margin Calls'!B381</f>
        <v>0</v>
      </c>
      <c r="C381" s="3">
        <f>'Margin Calls'!C381</f>
        <v>0</v>
      </c>
      <c r="D381" s="3">
        <f t="shared" si="30"/>
        <v>0</v>
      </c>
      <c r="E381" s="3">
        <f t="shared" si="35"/>
        <v>0</v>
      </c>
      <c r="F381" s="3">
        <f t="shared" si="31"/>
        <v>0</v>
      </c>
      <c r="G381" s="3">
        <f>MAX($G$5,SQRT(SUM($F17:F381)/COUNTA($F17:F381)))</f>
        <v>1000</v>
      </c>
      <c r="H381" s="3">
        <f t="shared" si="32"/>
        <v>2575.83</v>
      </c>
      <c r="I381" s="3">
        <f>MAX($I$5,AVERAGE($D17:D381))</f>
        <v>3000</v>
      </c>
      <c r="J381" s="6">
        <v>3</v>
      </c>
      <c r="K381" s="3">
        <f t="shared" si="33"/>
        <v>13461.468431660142</v>
      </c>
      <c r="L381" s="3">
        <f t="shared" si="34"/>
        <v>13500</v>
      </c>
      <c r="M381" s="3">
        <f>L381*'Margin Calculation Parameters'!$B$1/100</f>
        <v>3375</v>
      </c>
      <c r="N381" s="3">
        <f>L381*'Margin Calculation Parameters'!$B$2/100</f>
        <v>675</v>
      </c>
      <c r="O381" s="3">
        <f>MAX(L381+M381+N381,'Margin Calculation Parameters'!$B$3)</f>
        <v>40000</v>
      </c>
    </row>
    <row r="382" spans="1:15" x14ac:dyDescent="0.25">
      <c r="A382" s="2">
        <f>'Margin Calls'!A382</f>
        <v>45363</v>
      </c>
      <c r="B382" s="3">
        <f>'Margin Calls'!B382</f>
        <v>0</v>
      </c>
      <c r="C382" s="3">
        <f>'Margin Calls'!C382</f>
        <v>0</v>
      </c>
      <c r="D382" s="3">
        <f t="shared" si="30"/>
        <v>0</v>
      </c>
      <c r="E382" s="3">
        <f t="shared" si="35"/>
        <v>0</v>
      </c>
      <c r="F382" s="3">
        <f t="shared" si="31"/>
        <v>0</v>
      </c>
      <c r="G382" s="3">
        <f>MAX($G$5,SQRT(SUM($F18:F382)/COUNTA($F18:F382)))</f>
        <v>1000</v>
      </c>
      <c r="H382" s="3">
        <f t="shared" si="32"/>
        <v>2575.83</v>
      </c>
      <c r="I382" s="3">
        <f>MAX($I$5,AVERAGE($D18:D382))</f>
        <v>3000</v>
      </c>
      <c r="J382" s="6">
        <v>3</v>
      </c>
      <c r="K382" s="3">
        <f t="shared" si="33"/>
        <v>13461.468431660142</v>
      </c>
      <c r="L382" s="3">
        <f t="shared" si="34"/>
        <v>13500</v>
      </c>
      <c r="M382" s="3">
        <f>L382*'Margin Calculation Parameters'!$B$1/100</f>
        <v>3375</v>
      </c>
      <c r="N382" s="3">
        <f>L382*'Margin Calculation Parameters'!$B$2/100</f>
        <v>675</v>
      </c>
      <c r="O382" s="3">
        <f>MAX(L382+M382+N382,'Margin Calculation Parameters'!$B$3)</f>
        <v>40000</v>
      </c>
    </row>
    <row r="383" spans="1:15" x14ac:dyDescent="0.25">
      <c r="A383" s="2">
        <f>'Margin Calls'!A383</f>
        <v>45364</v>
      </c>
      <c r="B383" s="3">
        <f>'Margin Calls'!B383</f>
        <v>0</v>
      </c>
      <c r="C383" s="3">
        <f>'Margin Calls'!C383</f>
        <v>0</v>
      </c>
      <c r="D383" s="3">
        <f t="shared" si="30"/>
        <v>0</v>
      </c>
      <c r="E383" s="3">
        <f t="shared" si="35"/>
        <v>0</v>
      </c>
      <c r="F383" s="3">
        <f t="shared" si="31"/>
        <v>0</v>
      </c>
      <c r="G383" s="3">
        <f>MAX($G$5,SQRT(SUM($F19:F383)/COUNTA($F19:F383)))</f>
        <v>1000</v>
      </c>
      <c r="H383" s="3">
        <f t="shared" si="32"/>
        <v>2575.83</v>
      </c>
      <c r="I383" s="3">
        <f>MAX($I$5,AVERAGE($D19:D383))</f>
        <v>3000</v>
      </c>
      <c r="J383" s="6">
        <v>3</v>
      </c>
      <c r="K383" s="3">
        <f t="shared" si="33"/>
        <v>13461.468431660142</v>
      </c>
      <c r="L383" s="3">
        <f t="shared" si="34"/>
        <v>13500</v>
      </c>
      <c r="M383" s="3">
        <f>L383*'Margin Calculation Parameters'!$B$1/100</f>
        <v>3375</v>
      </c>
      <c r="N383" s="3">
        <f>L383*'Margin Calculation Parameters'!$B$2/100</f>
        <v>675</v>
      </c>
      <c r="O383" s="3">
        <f>MAX(L383+M383+N383,'Margin Calculation Parameters'!$B$3)</f>
        <v>40000</v>
      </c>
    </row>
    <row r="384" spans="1:15" x14ac:dyDescent="0.25">
      <c r="A384" s="2">
        <f>'Margin Calls'!A384</f>
        <v>45365</v>
      </c>
      <c r="B384" s="3">
        <f>'Margin Calls'!B384</f>
        <v>0</v>
      </c>
      <c r="C384" s="3">
        <f>'Margin Calls'!C384</f>
        <v>0</v>
      </c>
      <c r="D384" s="3">
        <f t="shared" si="30"/>
        <v>0</v>
      </c>
      <c r="E384" s="3">
        <f t="shared" si="35"/>
        <v>0</v>
      </c>
      <c r="F384" s="3">
        <f t="shared" si="31"/>
        <v>0</v>
      </c>
      <c r="G384" s="3">
        <f>MAX($G$5,SQRT(SUM($F20:F384)/COUNTA($F20:F384)))</f>
        <v>1000</v>
      </c>
      <c r="H384" s="3">
        <f t="shared" si="32"/>
        <v>2575.83</v>
      </c>
      <c r="I384" s="3">
        <f>MAX($I$5,AVERAGE($D20:D384))</f>
        <v>3000</v>
      </c>
      <c r="J384" s="6">
        <v>3</v>
      </c>
      <c r="K384" s="3">
        <f t="shared" si="33"/>
        <v>13461.468431660142</v>
      </c>
      <c r="L384" s="3">
        <f t="shared" si="34"/>
        <v>13500</v>
      </c>
      <c r="M384" s="3">
        <f>L384*'Margin Calculation Parameters'!$B$1/100</f>
        <v>3375</v>
      </c>
      <c r="N384" s="3">
        <f>L384*'Margin Calculation Parameters'!$B$2/100</f>
        <v>675</v>
      </c>
      <c r="O384" s="3">
        <f>MAX(L384+M384+N384,'Margin Calculation Parameters'!$B$3)</f>
        <v>40000</v>
      </c>
    </row>
    <row r="385" spans="1:15" x14ac:dyDescent="0.25">
      <c r="A385" s="2">
        <f>'Margin Calls'!A385</f>
        <v>45366</v>
      </c>
      <c r="B385" s="3">
        <f>'Margin Calls'!B385</f>
        <v>0</v>
      </c>
      <c r="C385" s="3">
        <f>'Margin Calls'!C385</f>
        <v>0</v>
      </c>
      <c r="D385" s="3">
        <f t="shared" si="30"/>
        <v>0</v>
      </c>
      <c r="E385" s="3">
        <f t="shared" si="35"/>
        <v>0</v>
      </c>
      <c r="F385" s="3">
        <f t="shared" si="31"/>
        <v>0</v>
      </c>
      <c r="G385" s="3">
        <f>MAX($G$5,SQRT(SUM($F21:F385)/COUNTA($F21:F385)))</f>
        <v>1000</v>
      </c>
      <c r="H385" s="3">
        <f t="shared" si="32"/>
        <v>2575.83</v>
      </c>
      <c r="I385" s="3">
        <f>MAX($I$5,AVERAGE($D21:D385))</f>
        <v>3000</v>
      </c>
      <c r="J385" s="6">
        <v>3</v>
      </c>
      <c r="K385" s="3">
        <f t="shared" si="33"/>
        <v>13461.468431660142</v>
      </c>
      <c r="L385" s="3">
        <f t="shared" si="34"/>
        <v>13500</v>
      </c>
      <c r="M385" s="3">
        <f>L385*'Margin Calculation Parameters'!$B$1/100</f>
        <v>3375</v>
      </c>
      <c r="N385" s="3">
        <f>L385*'Margin Calculation Parameters'!$B$2/100</f>
        <v>675</v>
      </c>
      <c r="O385" s="3">
        <f>MAX(L385+M385+N385,'Margin Calculation Parameters'!$B$3)</f>
        <v>40000</v>
      </c>
    </row>
    <row r="386" spans="1:15" x14ac:dyDescent="0.25">
      <c r="A386" s="2">
        <f>'Margin Calls'!A386</f>
        <v>45367</v>
      </c>
      <c r="B386" s="3">
        <f>'Margin Calls'!B386</f>
        <v>0</v>
      </c>
      <c r="C386" s="3">
        <f>'Margin Calls'!C386</f>
        <v>0</v>
      </c>
      <c r="D386" s="3">
        <f t="shared" si="30"/>
        <v>0</v>
      </c>
      <c r="E386" s="3">
        <f t="shared" si="35"/>
        <v>0</v>
      </c>
      <c r="F386" s="3">
        <f t="shared" si="31"/>
        <v>0</v>
      </c>
      <c r="G386" s="3">
        <f>MAX($G$5,SQRT(SUM($F22:F386)/COUNTA($F22:F386)))</f>
        <v>1000</v>
      </c>
      <c r="H386" s="3">
        <f t="shared" si="32"/>
        <v>2575.83</v>
      </c>
      <c r="I386" s="3">
        <f>MAX($I$5,AVERAGE($D22:D386))</f>
        <v>3000</v>
      </c>
      <c r="J386" s="6">
        <v>3</v>
      </c>
      <c r="K386" s="3">
        <f t="shared" si="33"/>
        <v>13461.468431660142</v>
      </c>
      <c r="L386" s="3">
        <f t="shared" si="34"/>
        <v>13500</v>
      </c>
      <c r="M386" s="3">
        <f>L386*'Margin Calculation Parameters'!$B$1/100</f>
        <v>3375</v>
      </c>
      <c r="N386" s="3">
        <f>L386*'Margin Calculation Parameters'!$B$2/100</f>
        <v>675</v>
      </c>
      <c r="O386" s="3">
        <f>MAX(L386+M386+N386,'Margin Calculation Parameters'!$B$3)</f>
        <v>40000</v>
      </c>
    </row>
    <row r="387" spans="1:15" x14ac:dyDescent="0.25">
      <c r="A387" s="2">
        <f>'Margin Calls'!A387</f>
        <v>45368</v>
      </c>
      <c r="B387" s="3">
        <f>'Margin Calls'!B387</f>
        <v>0</v>
      </c>
      <c r="C387" s="3">
        <f>'Margin Calls'!C387</f>
        <v>0</v>
      </c>
      <c r="D387" s="3">
        <f t="shared" si="30"/>
        <v>0</v>
      </c>
      <c r="E387" s="3">
        <f t="shared" si="35"/>
        <v>0</v>
      </c>
      <c r="F387" s="3">
        <f t="shared" si="31"/>
        <v>0</v>
      </c>
      <c r="G387" s="3">
        <f>MAX($G$5,SQRT(SUM($F23:F387)/COUNTA($F23:F387)))</f>
        <v>1000</v>
      </c>
      <c r="H387" s="3">
        <f t="shared" si="32"/>
        <v>2575.83</v>
      </c>
      <c r="I387" s="3">
        <f>MAX($I$5,AVERAGE($D23:D387))</f>
        <v>3000</v>
      </c>
      <c r="J387" s="6">
        <v>3</v>
      </c>
      <c r="K387" s="3">
        <f t="shared" si="33"/>
        <v>13461.468431660142</v>
      </c>
      <c r="L387" s="3">
        <f t="shared" si="34"/>
        <v>13500</v>
      </c>
      <c r="M387" s="3">
        <f>L387*'Margin Calculation Parameters'!$B$1/100</f>
        <v>3375</v>
      </c>
      <c r="N387" s="3">
        <f>L387*'Margin Calculation Parameters'!$B$2/100</f>
        <v>675</v>
      </c>
      <c r="O387" s="3">
        <f>MAX(L387+M387+N387,'Margin Calculation Parameters'!$B$3)</f>
        <v>40000</v>
      </c>
    </row>
    <row r="388" spans="1:15" x14ac:dyDescent="0.25">
      <c r="A388" s="2">
        <f>'Margin Calls'!A388</f>
        <v>45369</v>
      </c>
      <c r="B388" s="3">
        <f>'Margin Calls'!B388</f>
        <v>0</v>
      </c>
      <c r="C388" s="3">
        <f>'Margin Calls'!C388</f>
        <v>0</v>
      </c>
      <c r="D388" s="3">
        <f t="shared" si="30"/>
        <v>0</v>
      </c>
      <c r="E388" s="3">
        <f t="shared" si="35"/>
        <v>0</v>
      </c>
      <c r="F388" s="3">
        <f t="shared" si="31"/>
        <v>0</v>
      </c>
      <c r="G388" s="3">
        <f>MAX($G$5,SQRT(SUM($F24:F388)/COUNTA($F24:F388)))</f>
        <v>1000</v>
      </c>
      <c r="H388" s="3">
        <f t="shared" si="32"/>
        <v>2575.83</v>
      </c>
      <c r="I388" s="3">
        <f>MAX($I$5,AVERAGE($D24:D388))</f>
        <v>3000</v>
      </c>
      <c r="J388" s="6">
        <v>3</v>
      </c>
      <c r="K388" s="3">
        <f t="shared" si="33"/>
        <v>13461.468431660142</v>
      </c>
      <c r="L388" s="3">
        <f t="shared" si="34"/>
        <v>13500</v>
      </c>
      <c r="M388" s="3">
        <f>L388*'Margin Calculation Parameters'!$B$1/100</f>
        <v>3375</v>
      </c>
      <c r="N388" s="3">
        <f>L388*'Margin Calculation Parameters'!$B$2/100</f>
        <v>675</v>
      </c>
      <c r="O388" s="3">
        <f>MAX(L388+M388+N388,'Margin Calculation Parameters'!$B$3)</f>
        <v>40000</v>
      </c>
    </row>
    <row r="389" spans="1:15" x14ac:dyDescent="0.25">
      <c r="A389" s="2">
        <f>'Margin Calls'!A389</f>
        <v>45370</v>
      </c>
      <c r="B389" s="3">
        <f>'Margin Calls'!B389</f>
        <v>0</v>
      </c>
      <c r="C389" s="3">
        <f>'Margin Calls'!C389</f>
        <v>0</v>
      </c>
      <c r="D389" s="3">
        <f t="shared" si="30"/>
        <v>0</v>
      </c>
      <c r="E389" s="3">
        <f t="shared" si="35"/>
        <v>0</v>
      </c>
      <c r="F389" s="3">
        <f t="shared" si="31"/>
        <v>0</v>
      </c>
      <c r="G389" s="3">
        <f>MAX($G$5,SQRT(SUM($F25:F389)/COUNTA($F25:F389)))</f>
        <v>1000</v>
      </c>
      <c r="H389" s="3">
        <f t="shared" si="32"/>
        <v>2575.83</v>
      </c>
      <c r="I389" s="3">
        <f>MAX($I$5,AVERAGE($D25:D389))</f>
        <v>3000</v>
      </c>
      <c r="J389" s="6">
        <v>3</v>
      </c>
      <c r="K389" s="3">
        <f t="shared" si="33"/>
        <v>13461.468431660142</v>
      </c>
      <c r="L389" s="3">
        <f t="shared" si="34"/>
        <v>13500</v>
      </c>
      <c r="M389" s="3">
        <f>L389*'Margin Calculation Parameters'!$B$1/100</f>
        <v>3375</v>
      </c>
      <c r="N389" s="3">
        <f>L389*'Margin Calculation Parameters'!$B$2/100</f>
        <v>675</v>
      </c>
      <c r="O389" s="3">
        <f>MAX(L389+M389+N389,'Margin Calculation Parameters'!$B$3)</f>
        <v>40000</v>
      </c>
    </row>
    <row r="390" spans="1:15" x14ac:dyDescent="0.25">
      <c r="A390" s="2">
        <f>'Margin Calls'!A390</f>
        <v>45371</v>
      </c>
      <c r="B390" s="3">
        <f>'Margin Calls'!B390</f>
        <v>0</v>
      </c>
      <c r="C390" s="3">
        <f>'Margin Calls'!C390</f>
        <v>0</v>
      </c>
      <c r="D390" s="3">
        <f t="shared" ref="D390:D404" si="36">MAX(0,SUM(B390:C390))</f>
        <v>0</v>
      </c>
      <c r="E390" s="3">
        <f t="shared" si="35"/>
        <v>0</v>
      </c>
      <c r="F390" s="3">
        <f t="shared" ref="F390:F402" si="37">E390^2</f>
        <v>0</v>
      </c>
      <c r="G390" s="3">
        <f>MAX($G$5,SQRT(SUM($F26:F390)/COUNTA($F26:F390)))</f>
        <v>1000</v>
      </c>
      <c r="H390" s="3">
        <f t="shared" ref="H390:H404" si="38">G390*2.57583</f>
        <v>2575.83</v>
      </c>
      <c r="I390" s="3">
        <f>MAX($I$5,AVERAGE($D26:D390))</f>
        <v>3000</v>
      </c>
      <c r="J390" s="6">
        <v>3</v>
      </c>
      <c r="K390" s="3">
        <f t="shared" ref="K390:K404" si="39">I390*J390+H390*SQRT(J390)</f>
        <v>13461.468431660142</v>
      </c>
      <c r="L390" s="3">
        <f t="shared" ref="L390:L404" si="40">ROUNDUP(K390/500,0)*500</f>
        <v>13500</v>
      </c>
      <c r="M390" s="3">
        <f>L390*'Margin Calculation Parameters'!$B$1/100</f>
        <v>3375</v>
      </c>
      <c r="N390" s="3">
        <f>L390*'Margin Calculation Parameters'!$B$2/100</f>
        <v>675</v>
      </c>
      <c r="O390" s="3">
        <f>MAX(L390+M390+N390,'Margin Calculation Parameters'!$B$3)</f>
        <v>40000</v>
      </c>
    </row>
    <row r="391" spans="1:15" x14ac:dyDescent="0.25">
      <c r="A391" s="2">
        <f>'Margin Calls'!A391</f>
        <v>45372</v>
      </c>
      <c r="B391" s="3">
        <f>'Margin Calls'!B391</f>
        <v>0</v>
      </c>
      <c r="C391" s="3">
        <f>'Margin Calls'!C391</f>
        <v>0</v>
      </c>
      <c r="D391" s="3">
        <f t="shared" si="36"/>
        <v>0</v>
      </c>
      <c r="E391" s="3">
        <f t="shared" ref="E391:E404" si="41">MAX(ABS(D391-D390),$E$5)</f>
        <v>0</v>
      </c>
      <c r="F391" s="3">
        <f t="shared" si="37"/>
        <v>0</v>
      </c>
      <c r="G391" s="3">
        <f>MAX($G$5,SQRT(SUM($F27:F391)/COUNTA($F27:F391)))</f>
        <v>1000</v>
      </c>
      <c r="H391" s="3">
        <f t="shared" si="38"/>
        <v>2575.83</v>
      </c>
      <c r="I391" s="3">
        <f>MAX($I$5,AVERAGE($D27:D391))</f>
        <v>3000</v>
      </c>
      <c r="J391" s="6">
        <v>3</v>
      </c>
      <c r="K391" s="3">
        <f t="shared" si="39"/>
        <v>13461.468431660142</v>
      </c>
      <c r="L391" s="3">
        <f t="shared" si="40"/>
        <v>13500</v>
      </c>
      <c r="M391" s="3">
        <f>L391*'Margin Calculation Parameters'!$B$1/100</f>
        <v>3375</v>
      </c>
      <c r="N391" s="3">
        <f>L391*'Margin Calculation Parameters'!$B$2/100</f>
        <v>675</v>
      </c>
      <c r="O391" s="3">
        <f>MAX(L391+M391+N391,'Margin Calculation Parameters'!$B$3)</f>
        <v>40000</v>
      </c>
    </row>
    <row r="392" spans="1:15" x14ac:dyDescent="0.25">
      <c r="A392" s="2">
        <f>'Margin Calls'!A392</f>
        <v>45373</v>
      </c>
      <c r="B392" s="3">
        <f>'Margin Calls'!B392</f>
        <v>0</v>
      </c>
      <c r="C392" s="3">
        <f>'Margin Calls'!C392</f>
        <v>0</v>
      </c>
      <c r="D392" s="3">
        <f t="shared" si="36"/>
        <v>0</v>
      </c>
      <c r="E392" s="3">
        <f t="shared" si="41"/>
        <v>0</v>
      </c>
      <c r="F392" s="3">
        <f t="shared" si="37"/>
        <v>0</v>
      </c>
      <c r="G392" s="3">
        <f>MAX($G$5,SQRT(SUM($F28:F392)/COUNTA($F28:F392)))</f>
        <v>1000</v>
      </c>
      <c r="H392" s="3">
        <f t="shared" si="38"/>
        <v>2575.83</v>
      </c>
      <c r="I392" s="3">
        <f>MAX($I$5,AVERAGE($D28:D392))</f>
        <v>3000</v>
      </c>
      <c r="J392" s="6">
        <v>3</v>
      </c>
      <c r="K392" s="3">
        <f t="shared" si="39"/>
        <v>13461.468431660142</v>
      </c>
      <c r="L392" s="3">
        <f t="shared" si="40"/>
        <v>13500</v>
      </c>
      <c r="M392" s="3">
        <f>L392*'Margin Calculation Parameters'!$B$1/100</f>
        <v>3375</v>
      </c>
      <c r="N392" s="3">
        <f>L392*'Margin Calculation Parameters'!$B$2/100</f>
        <v>675</v>
      </c>
      <c r="O392" s="3">
        <f>MAX(L392+M392+N392,'Margin Calculation Parameters'!$B$3)</f>
        <v>40000</v>
      </c>
    </row>
    <row r="393" spans="1:15" x14ac:dyDescent="0.25">
      <c r="A393" s="2">
        <f>'Margin Calls'!A393</f>
        <v>45374</v>
      </c>
      <c r="B393" s="3">
        <f>'Margin Calls'!B393</f>
        <v>0</v>
      </c>
      <c r="C393" s="3">
        <f>'Margin Calls'!C393</f>
        <v>0</v>
      </c>
      <c r="D393" s="3">
        <f t="shared" si="36"/>
        <v>0</v>
      </c>
      <c r="E393" s="3">
        <f t="shared" si="41"/>
        <v>0</v>
      </c>
      <c r="F393" s="3">
        <f t="shared" si="37"/>
        <v>0</v>
      </c>
      <c r="G393" s="3">
        <f>MAX($G$5,SQRT(SUM($F29:F393)/COUNTA($F29:F393)))</f>
        <v>1000</v>
      </c>
      <c r="H393" s="3">
        <f t="shared" si="38"/>
        <v>2575.83</v>
      </c>
      <c r="I393" s="3">
        <f>MAX($I$5,AVERAGE($D29:D393))</f>
        <v>3000</v>
      </c>
      <c r="J393" s="6">
        <v>3</v>
      </c>
      <c r="K393" s="3">
        <f t="shared" si="39"/>
        <v>13461.468431660142</v>
      </c>
      <c r="L393" s="3">
        <f t="shared" si="40"/>
        <v>13500</v>
      </c>
      <c r="M393" s="3">
        <f>L393*'Margin Calculation Parameters'!$B$1/100</f>
        <v>3375</v>
      </c>
      <c r="N393" s="3">
        <f>L393*'Margin Calculation Parameters'!$B$2/100</f>
        <v>675</v>
      </c>
      <c r="O393" s="3">
        <f>MAX(L393+M393+N393,'Margin Calculation Parameters'!$B$3)</f>
        <v>40000</v>
      </c>
    </row>
    <row r="394" spans="1:15" x14ac:dyDescent="0.25">
      <c r="A394" s="2">
        <f>'Margin Calls'!A394</f>
        <v>45375</v>
      </c>
      <c r="B394" s="3">
        <f>'Margin Calls'!B394</f>
        <v>0</v>
      </c>
      <c r="C394" s="3">
        <f>'Margin Calls'!C394</f>
        <v>0</v>
      </c>
      <c r="D394" s="3">
        <f t="shared" si="36"/>
        <v>0</v>
      </c>
      <c r="E394" s="3">
        <f t="shared" si="41"/>
        <v>0</v>
      </c>
      <c r="F394" s="3">
        <f t="shared" si="37"/>
        <v>0</v>
      </c>
      <c r="G394" s="3">
        <f>MAX($G$5,SQRT(SUM($F30:F394)/COUNTA($F30:F394)))</f>
        <v>1000</v>
      </c>
      <c r="H394" s="3">
        <f t="shared" si="38"/>
        <v>2575.83</v>
      </c>
      <c r="I394" s="3">
        <f>MAX($I$5,AVERAGE($D30:D394))</f>
        <v>3000</v>
      </c>
      <c r="J394" s="6">
        <v>3</v>
      </c>
      <c r="K394" s="3">
        <f t="shared" si="39"/>
        <v>13461.468431660142</v>
      </c>
      <c r="L394" s="3">
        <f t="shared" si="40"/>
        <v>13500</v>
      </c>
      <c r="M394" s="3">
        <f>L394*'Margin Calculation Parameters'!$B$1/100</f>
        <v>3375</v>
      </c>
      <c r="N394" s="3">
        <f>L394*'Margin Calculation Parameters'!$B$2/100</f>
        <v>675</v>
      </c>
      <c r="O394" s="3">
        <f>MAX(L394+M394+N394,'Margin Calculation Parameters'!$B$3)</f>
        <v>40000</v>
      </c>
    </row>
    <row r="395" spans="1:15" x14ac:dyDescent="0.25">
      <c r="A395" s="2">
        <f>'Margin Calls'!A395</f>
        <v>45376</v>
      </c>
      <c r="B395" s="3">
        <f>'Margin Calls'!B395</f>
        <v>0</v>
      </c>
      <c r="C395" s="3">
        <f>'Margin Calls'!C395</f>
        <v>0</v>
      </c>
      <c r="D395" s="3">
        <f t="shared" si="36"/>
        <v>0</v>
      </c>
      <c r="E395" s="3">
        <f t="shared" si="41"/>
        <v>0</v>
      </c>
      <c r="F395" s="3">
        <f t="shared" si="37"/>
        <v>0</v>
      </c>
      <c r="G395" s="3">
        <f>MAX($G$5,SQRT(SUM($F31:F395)/COUNTA($F31:F395)))</f>
        <v>1000</v>
      </c>
      <c r="H395" s="3">
        <f t="shared" si="38"/>
        <v>2575.83</v>
      </c>
      <c r="I395" s="3">
        <f>MAX($I$5,AVERAGE($D31:D395))</f>
        <v>3000</v>
      </c>
      <c r="J395" s="6">
        <v>3</v>
      </c>
      <c r="K395" s="3">
        <f t="shared" si="39"/>
        <v>13461.468431660142</v>
      </c>
      <c r="L395" s="3">
        <f t="shared" si="40"/>
        <v>13500</v>
      </c>
      <c r="M395" s="3">
        <f>L395*'Margin Calculation Parameters'!$B$1/100</f>
        <v>3375</v>
      </c>
      <c r="N395" s="3">
        <f>L395*'Margin Calculation Parameters'!$B$2/100</f>
        <v>675</v>
      </c>
      <c r="O395" s="3">
        <f>MAX(L395+M395+N395,'Margin Calculation Parameters'!$B$3)</f>
        <v>40000</v>
      </c>
    </row>
    <row r="396" spans="1:15" x14ac:dyDescent="0.25">
      <c r="A396" s="2">
        <f>'Margin Calls'!A396</f>
        <v>45377</v>
      </c>
      <c r="B396" s="3">
        <f>'Margin Calls'!B396</f>
        <v>0</v>
      </c>
      <c r="C396" s="3">
        <f>'Margin Calls'!C396</f>
        <v>0</v>
      </c>
      <c r="D396" s="3">
        <f t="shared" si="36"/>
        <v>0</v>
      </c>
      <c r="E396" s="3">
        <f t="shared" si="41"/>
        <v>0</v>
      </c>
      <c r="F396" s="3">
        <f t="shared" si="37"/>
        <v>0</v>
      </c>
      <c r="G396" s="3">
        <f>MAX($G$5,SQRT(SUM($F32:F396)/COUNTA($F32:F396)))</f>
        <v>1000</v>
      </c>
      <c r="H396" s="3">
        <f>G396*2.57583</f>
        <v>2575.83</v>
      </c>
      <c r="I396" s="3">
        <f>MAX($I$5,AVERAGE($D32:D396))</f>
        <v>3000</v>
      </c>
      <c r="J396" s="6">
        <v>3</v>
      </c>
      <c r="K396" s="3">
        <f t="shared" si="39"/>
        <v>13461.468431660142</v>
      </c>
      <c r="L396" s="3">
        <f t="shared" si="40"/>
        <v>13500</v>
      </c>
      <c r="M396" s="3">
        <f>L396*'Margin Calculation Parameters'!$B$1/100</f>
        <v>3375</v>
      </c>
      <c r="N396" s="3">
        <f>L396*'Margin Calculation Parameters'!$B$2/100</f>
        <v>675</v>
      </c>
      <c r="O396" s="3">
        <f>MAX(L396+M396+N396,'Margin Calculation Parameters'!$B$3)</f>
        <v>40000</v>
      </c>
    </row>
    <row r="397" spans="1:15" x14ac:dyDescent="0.25">
      <c r="A397" s="2">
        <f>'Margin Calls'!A397</f>
        <v>45378</v>
      </c>
      <c r="B397" s="3">
        <f>'Margin Calls'!B397</f>
        <v>0</v>
      </c>
      <c r="C397" s="3">
        <f>'Margin Calls'!C397</f>
        <v>0</v>
      </c>
      <c r="D397" s="3">
        <f t="shared" si="36"/>
        <v>0</v>
      </c>
      <c r="E397" s="3">
        <f t="shared" si="41"/>
        <v>0</v>
      </c>
      <c r="F397" s="3">
        <f t="shared" si="37"/>
        <v>0</v>
      </c>
      <c r="G397" s="3">
        <f>MAX($G$5,SQRT(SUM($F33:F397)/COUNTA($F33:F397)))</f>
        <v>1000</v>
      </c>
      <c r="H397" s="3">
        <f t="shared" si="38"/>
        <v>2575.83</v>
      </c>
      <c r="I397" s="3">
        <f>MAX($I$5,AVERAGE($D33:D397))</f>
        <v>3000</v>
      </c>
      <c r="J397" s="6">
        <v>3</v>
      </c>
      <c r="K397" s="3">
        <f t="shared" si="39"/>
        <v>13461.468431660142</v>
      </c>
      <c r="L397" s="3">
        <f t="shared" si="40"/>
        <v>13500</v>
      </c>
      <c r="M397" s="3">
        <f>L397*'Margin Calculation Parameters'!$B$1/100</f>
        <v>3375</v>
      </c>
      <c r="N397" s="3">
        <f>L397*'Margin Calculation Parameters'!$B$2/100</f>
        <v>675</v>
      </c>
      <c r="O397" s="3">
        <f>MAX(L397+M397+N397,'Margin Calculation Parameters'!$B$3)</f>
        <v>40000</v>
      </c>
    </row>
    <row r="398" spans="1:15" x14ac:dyDescent="0.25">
      <c r="A398" s="2">
        <f>'Margin Calls'!A398</f>
        <v>45379</v>
      </c>
      <c r="B398" s="3">
        <f>'Margin Calls'!B398</f>
        <v>0</v>
      </c>
      <c r="C398" s="3">
        <f>'Margin Calls'!C398</f>
        <v>0</v>
      </c>
      <c r="D398" s="3">
        <f t="shared" si="36"/>
        <v>0</v>
      </c>
      <c r="E398" s="3">
        <f t="shared" si="41"/>
        <v>0</v>
      </c>
      <c r="F398" s="3">
        <f t="shared" si="37"/>
        <v>0</v>
      </c>
      <c r="G398" s="3">
        <f>MAX($G$5,SQRT(SUM($F34:F398)/COUNTA($F34:F398)))</f>
        <v>1000</v>
      </c>
      <c r="H398" s="3">
        <f t="shared" si="38"/>
        <v>2575.83</v>
      </c>
      <c r="I398" s="3">
        <f>MAX($I$5,AVERAGE($D34:D398))</f>
        <v>3000</v>
      </c>
      <c r="J398" s="6">
        <v>3</v>
      </c>
      <c r="K398" s="3">
        <f t="shared" si="39"/>
        <v>13461.468431660142</v>
      </c>
      <c r="L398" s="3">
        <f t="shared" si="40"/>
        <v>13500</v>
      </c>
      <c r="M398" s="3">
        <f>L398*'Margin Calculation Parameters'!$B$1/100</f>
        <v>3375</v>
      </c>
      <c r="N398" s="3">
        <f>L398*'Margin Calculation Parameters'!$B$2/100</f>
        <v>675</v>
      </c>
      <c r="O398" s="3">
        <f>MAX(L398+M398+N398,'Margin Calculation Parameters'!$B$3)</f>
        <v>40000</v>
      </c>
    </row>
    <row r="399" spans="1:15" x14ac:dyDescent="0.25">
      <c r="A399" s="2">
        <f>'Margin Calls'!A399</f>
        <v>45380</v>
      </c>
      <c r="B399" s="3">
        <f>'Margin Calls'!B399</f>
        <v>0</v>
      </c>
      <c r="C399" s="3">
        <f>'Margin Calls'!C399</f>
        <v>0</v>
      </c>
      <c r="D399" s="3">
        <f t="shared" si="36"/>
        <v>0</v>
      </c>
      <c r="E399" s="3">
        <f t="shared" si="41"/>
        <v>0</v>
      </c>
      <c r="F399" s="3">
        <f t="shared" si="37"/>
        <v>0</v>
      </c>
      <c r="G399" s="3">
        <f>MAX($G$5,SQRT(SUM($F35:F399)/COUNTA($F35:F399)))</f>
        <v>1000</v>
      </c>
      <c r="H399" s="3">
        <f t="shared" si="38"/>
        <v>2575.83</v>
      </c>
      <c r="I399" s="3">
        <f>MAX($I$5,AVERAGE($D35:D399))</f>
        <v>3000</v>
      </c>
      <c r="J399" s="6">
        <v>3</v>
      </c>
      <c r="K399" s="3">
        <f t="shared" si="39"/>
        <v>13461.468431660142</v>
      </c>
      <c r="L399" s="3">
        <f t="shared" si="40"/>
        <v>13500</v>
      </c>
      <c r="M399" s="3">
        <f>L399*'Margin Calculation Parameters'!$B$1/100</f>
        <v>3375</v>
      </c>
      <c r="N399" s="3">
        <f>L399*'Margin Calculation Parameters'!$B$2/100</f>
        <v>675</v>
      </c>
      <c r="O399" s="3">
        <f>MAX(L399+M399+N399,'Margin Calculation Parameters'!$B$3)</f>
        <v>40000</v>
      </c>
    </row>
    <row r="400" spans="1:15" x14ac:dyDescent="0.25">
      <c r="A400" s="2">
        <f>'Margin Calls'!A400</f>
        <v>45381</v>
      </c>
      <c r="B400" s="3">
        <f>'Margin Calls'!B400</f>
        <v>0</v>
      </c>
      <c r="C400" s="3">
        <f>'Margin Calls'!C400</f>
        <v>0</v>
      </c>
      <c r="D400" s="3">
        <f t="shared" si="36"/>
        <v>0</v>
      </c>
      <c r="E400" s="3">
        <f t="shared" si="41"/>
        <v>0</v>
      </c>
      <c r="F400" s="3">
        <f t="shared" si="37"/>
        <v>0</v>
      </c>
      <c r="G400" s="3">
        <f>MAX($G$5,SQRT(SUM($F36:F400)/COUNTA($F36:F400)))</f>
        <v>1000</v>
      </c>
      <c r="H400" s="3">
        <f t="shared" si="38"/>
        <v>2575.83</v>
      </c>
      <c r="I400" s="3">
        <f>MAX($I$5,AVERAGE($D36:D400))</f>
        <v>3000</v>
      </c>
      <c r="J400" s="6">
        <v>3</v>
      </c>
      <c r="K400" s="3">
        <f t="shared" si="39"/>
        <v>13461.468431660142</v>
      </c>
      <c r="L400" s="3">
        <f t="shared" si="40"/>
        <v>13500</v>
      </c>
      <c r="M400" s="3">
        <f>L400*'Margin Calculation Parameters'!$B$1/100</f>
        <v>3375</v>
      </c>
      <c r="N400" s="3">
        <f>L400*'Margin Calculation Parameters'!$B$2/100</f>
        <v>675</v>
      </c>
      <c r="O400" s="3">
        <f>MAX(L400+M400+N400,'Margin Calculation Parameters'!$B$3)</f>
        <v>40000</v>
      </c>
    </row>
    <row r="401" spans="1:15" x14ac:dyDescent="0.25">
      <c r="A401" s="2">
        <f>'Margin Calls'!A401</f>
        <v>45382</v>
      </c>
      <c r="B401" s="3">
        <f>'Margin Calls'!B401</f>
        <v>0</v>
      </c>
      <c r="C401" s="3">
        <f>'Margin Calls'!C401</f>
        <v>0</v>
      </c>
      <c r="D401" s="3">
        <f t="shared" si="36"/>
        <v>0</v>
      </c>
      <c r="E401" s="3">
        <f t="shared" si="41"/>
        <v>0</v>
      </c>
      <c r="F401" s="3">
        <f t="shared" si="37"/>
        <v>0</v>
      </c>
      <c r="G401" s="3">
        <f>MAX($G$5,SQRT(SUM($F37:F401)/COUNTA($F37:F401)))</f>
        <v>1000</v>
      </c>
      <c r="H401" s="3">
        <f t="shared" si="38"/>
        <v>2575.83</v>
      </c>
      <c r="I401" s="3">
        <f>MAX($I$5,AVERAGE($D37:D401))</f>
        <v>3000</v>
      </c>
      <c r="J401" s="6">
        <v>3</v>
      </c>
      <c r="K401" s="3">
        <f t="shared" si="39"/>
        <v>13461.468431660142</v>
      </c>
      <c r="L401" s="3">
        <f t="shared" si="40"/>
        <v>13500</v>
      </c>
      <c r="M401" s="3">
        <f>L401*'Margin Calculation Parameters'!$B$1/100</f>
        <v>3375</v>
      </c>
      <c r="N401" s="3">
        <f>L401*'Margin Calculation Parameters'!$B$2/100</f>
        <v>675</v>
      </c>
      <c r="O401" s="3">
        <f>MAX(L401+M401+N401,'Margin Calculation Parameters'!$B$3)</f>
        <v>40000</v>
      </c>
    </row>
    <row r="402" spans="1:15" x14ac:dyDescent="0.25">
      <c r="A402" s="2">
        <f>'Margin Calls'!A402</f>
        <v>45383</v>
      </c>
      <c r="B402" s="3">
        <f>'Margin Calls'!B402</f>
        <v>0</v>
      </c>
      <c r="C402" s="3">
        <f>'Margin Calls'!C402</f>
        <v>0</v>
      </c>
      <c r="D402" s="3">
        <f t="shared" si="36"/>
        <v>0</v>
      </c>
      <c r="E402" s="3">
        <f t="shared" si="41"/>
        <v>0</v>
      </c>
      <c r="F402" s="3">
        <f t="shared" si="37"/>
        <v>0</v>
      </c>
      <c r="G402" s="3">
        <f>MAX($G$5,SQRT(SUM($F38:F402)/COUNTA($F38:F402)))</f>
        <v>1000</v>
      </c>
      <c r="H402" s="3">
        <f t="shared" si="38"/>
        <v>2575.83</v>
      </c>
      <c r="I402" s="3">
        <f>MAX($I$5,AVERAGE($D38:D402))</f>
        <v>3000</v>
      </c>
      <c r="J402" s="6">
        <v>3</v>
      </c>
      <c r="K402" s="3">
        <f t="shared" si="39"/>
        <v>13461.468431660142</v>
      </c>
      <c r="L402" s="3">
        <f t="shared" si="40"/>
        <v>13500</v>
      </c>
      <c r="M402" s="3">
        <f>L402*'Margin Calculation Parameters'!$B$1/100</f>
        <v>3375</v>
      </c>
      <c r="N402" s="3">
        <f>L402*'Margin Calculation Parameters'!$B$2/100</f>
        <v>675</v>
      </c>
      <c r="O402" s="3">
        <f>MAX(L402+M402+N402,'Margin Calculation Parameters'!$B$3)</f>
        <v>40000</v>
      </c>
    </row>
    <row r="403" spans="1:15" x14ac:dyDescent="0.25">
      <c r="A403" s="2">
        <f>'Margin Calls'!A403</f>
        <v>45384</v>
      </c>
      <c r="B403" s="3">
        <f>'Margin Calls'!B403</f>
        <v>0</v>
      </c>
      <c r="C403" s="3">
        <f>'Margin Calls'!C403</f>
        <v>0</v>
      </c>
      <c r="D403" s="3">
        <f t="shared" si="36"/>
        <v>0</v>
      </c>
      <c r="E403" s="3">
        <f t="shared" si="41"/>
        <v>0</v>
      </c>
      <c r="F403" s="3">
        <f>E403^2</f>
        <v>0</v>
      </c>
      <c r="G403" s="3">
        <f>MAX($G$5,SQRT(SUM($F39:F403)/COUNTA($F39:F403)))</f>
        <v>1000</v>
      </c>
      <c r="H403" s="3">
        <f t="shared" si="38"/>
        <v>2575.83</v>
      </c>
      <c r="I403" s="3">
        <f>MAX($I$5,AVERAGE($D39:D403))</f>
        <v>3000</v>
      </c>
      <c r="J403" s="6">
        <v>3</v>
      </c>
      <c r="K403" s="3">
        <f t="shared" si="39"/>
        <v>13461.468431660142</v>
      </c>
      <c r="L403" s="3">
        <f t="shared" si="40"/>
        <v>13500</v>
      </c>
      <c r="M403" s="3">
        <f>L403*'Margin Calculation Parameters'!$B$1/100</f>
        <v>3375</v>
      </c>
      <c r="N403" s="3">
        <f>L403*'Margin Calculation Parameters'!$B$2/100</f>
        <v>675</v>
      </c>
      <c r="O403" s="3">
        <f>MAX(L403+M403+N403,'Margin Calculation Parameters'!$B$3)</f>
        <v>40000</v>
      </c>
    </row>
    <row r="404" spans="1:15" x14ac:dyDescent="0.25">
      <c r="A404" s="2">
        <f>'Margin Calls'!A404</f>
        <v>45385</v>
      </c>
      <c r="B404" s="3">
        <f>'Margin Calls'!B404</f>
        <v>0</v>
      </c>
      <c r="C404" s="3">
        <f>'Margin Calls'!C404</f>
        <v>0</v>
      </c>
      <c r="D404" s="3">
        <f t="shared" si="36"/>
        <v>0</v>
      </c>
      <c r="E404" s="3">
        <f t="shared" si="41"/>
        <v>0</v>
      </c>
      <c r="F404" s="3">
        <f>E404^2</f>
        <v>0</v>
      </c>
      <c r="G404" s="3">
        <f>MAX($G$5,SQRT(SUM($F40:F404)/COUNTA($F40:F404)))</f>
        <v>1000</v>
      </c>
      <c r="H404" s="3">
        <f t="shared" si="38"/>
        <v>2575.83</v>
      </c>
      <c r="I404" s="3">
        <f>MAX($I$5,AVERAGE($D40:D404))</f>
        <v>3000</v>
      </c>
      <c r="J404" s="6">
        <v>3</v>
      </c>
      <c r="K404" s="3">
        <f t="shared" si="39"/>
        <v>13461.468431660142</v>
      </c>
      <c r="L404" s="3">
        <f t="shared" si="40"/>
        <v>13500</v>
      </c>
      <c r="M404" s="3">
        <f>L404*'Margin Calculation Parameters'!$B$1/100</f>
        <v>3375</v>
      </c>
      <c r="N404" s="3">
        <f>L404*'Margin Calculation Parameters'!$B$2/100</f>
        <v>675</v>
      </c>
      <c r="O404" s="3">
        <f>MAX(L404+M404+N404,'Margin Calculation Parameters'!$B$3)</f>
        <v>40000</v>
      </c>
    </row>
  </sheetData>
  <mergeCells count="15">
    <mergeCell ref="M2:M4"/>
    <mergeCell ref="N2:N4"/>
    <mergeCell ref="O2:O4"/>
    <mergeCell ref="A1:O1"/>
    <mergeCell ref="A2:A4"/>
    <mergeCell ref="B2:B4"/>
    <mergeCell ref="C2:C4"/>
    <mergeCell ref="D2:D4"/>
    <mergeCell ref="E2:E4"/>
    <mergeCell ref="F2:F4"/>
    <mergeCell ref="I2:I4"/>
    <mergeCell ref="J2:J4"/>
    <mergeCell ref="K2:K4"/>
    <mergeCell ref="L2:L4"/>
    <mergeCell ref="G2:G3"/>
  </mergeCells>
  <phoneticPr fontId="0" type="noConversion"/>
  <conditionalFormatting sqref="K6:L404 J7:K49 J6:L6">
    <cfRule type="expression" dxfId="6" priority="55">
      <formula>$A6=TODAY( )</formula>
    </cfRule>
  </conditionalFormatting>
  <conditionalFormatting sqref="M6:O404">
    <cfRule type="expression" dxfId="5" priority="7">
      <formula>$A6=TODAY( )</formula>
    </cfRule>
  </conditionalFormatting>
  <conditionalFormatting sqref="B6:J404">
    <cfRule type="expression" dxfId="4" priority="6">
      <formula>$A6=TODAY( )</formula>
    </cfRule>
  </conditionalFormatting>
  <conditionalFormatting sqref="J5:L5">
    <cfRule type="expression" dxfId="3" priority="5">
      <formula>$A5=TODAY( )</formula>
    </cfRule>
  </conditionalFormatting>
  <conditionalFormatting sqref="M5:O5">
    <cfRule type="expression" dxfId="2" priority="4">
      <formula>$A5=TODAY( )</formula>
    </cfRule>
  </conditionalFormatting>
  <conditionalFormatting sqref="B5:J5">
    <cfRule type="expression" dxfId="1" priority="3">
      <formula>$A5=TODAY( )</formula>
    </cfRule>
  </conditionalFormatting>
  <conditionalFormatting sqref="A5:A404">
    <cfRule type="expression" dxfId="0" priority="1">
      <formula>$A5=TODAY( 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5 D7:D8 D10:D40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Margin Calls</vt:lpstr>
      <vt:lpstr>Margin Calculation Parameters</vt:lpstr>
      <vt:lpstr>Margin Requirement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Wanger</dc:creator>
  <cp:lastModifiedBy>Nießen Franziska</cp:lastModifiedBy>
  <cp:lastPrinted>2009-03-05T14:54:54Z</cp:lastPrinted>
  <dcterms:created xsi:type="dcterms:W3CDTF">2002-02-04T13:38:09Z</dcterms:created>
  <dcterms:modified xsi:type="dcterms:W3CDTF">2024-03-18T14:55:44Z</dcterms:modified>
</cp:coreProperties>
</file>